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3" activeTab="7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</sheets>
  <definedNames/>
  <calcPr fullCalcOnLoad="1"/>
</workbook>
</file>

<file path=xl/sharedStrings.xml><?xml version="1.0" encoding="utf-8"?>
<sst xmlns="http://schemas.openxmlformats.org/spreadsheetml/2006/main" count="639" uniqueCount="513">
  <si>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</si>
  <si>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</si>
  <si>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</si>
  <si>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</si>
  <si>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</si>
  <si>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</si>
  <si>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</si>
  <si>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</si>
  <si>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</si>
  <si>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</si>
  <si>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</si>
  <si>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</si>
  <si>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</si>
  <si>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</si>
  <si>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</si>
  <si>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</si>
  <si>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</si>
  <si>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</si>
  <si>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</si>
  <si>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</si>
  <si>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</si>
  <si>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</si>
  <si>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</si>
  <si>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</si>
  <si>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</si>
  <si>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</si>
  <si>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</si>
  <si>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</si>
  <si>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</si>
  <si>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</si>
  <si>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</si>
  <si>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</si>
  <si>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</si>
  <si>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</si>
  <si>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</si>
  <si>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</si>
  <si>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</si>
  <si>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</si>
  <si>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</si>
  <si>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</si>
  <si>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</si>
  <si>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</si>
  <si>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</si>
  <si>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</si>
  <si>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</si>
  <si>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</si>
  <si>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</si>
  <si>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</si>
  <si>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</si>
  <si>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</si>
  <si>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</si>
  <si>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</si>
  <si>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</si>
  <si>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</si>
  <si>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</si>
  <si>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</si>
  <si>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</si>
  <si>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</si>
  <si>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</si>
  <si>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</si>
  <si>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</si>
  <si>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</si>
  <si>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</si>
  <si>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</si>
  <si>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</si>
  <si>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</si>
  <si>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</si>
  <si>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</si>
  <si>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</si>
  <si>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</si>
  <si>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</si>
  <si>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</si>
  <si>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</si>
  <si>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</si>
  <si>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</si>
  <si>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</si>
  <si>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</si>
  <si>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</si>
  <si>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</si>
  <si>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</si>
  <si>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</si>
  <si>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</si>
  <si>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</si>
  <si>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</si>
  <si>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</si>
  <si>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</si>
  <si>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</si>
  <si>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</si>
  <si>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</si>
  <si>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</si>
  <si>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</si>
  <si>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</si>
  <si>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</si>
  <si>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</si>
  <si>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</si>
  <si>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</si>
  <si>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</si>
  <si>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</si>
  <si>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</si>
  <si>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</si>
  <si>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</si>
  <si>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</si>
  <si>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</si>
  <si>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</si>
  <si>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</si>
  <si>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</si>
  <si>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</si>
  <si>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</si>
  <si>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</si>
  <si>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</si>
  <si>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</si>
  <si>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</si>
  <si>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</si>
  <si>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</si>
  <si>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</si>
  <si>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</si>
  <si>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</si>
  <si>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</si>
  <si>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</si>
  <si>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</si>
  <si>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</si>
  <si>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</si>
  <si>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</si>
  <si>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</si>
  <si>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</si>
  <si>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</si>
  <si>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</si>
  <si>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</si>
  <si>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</si>
  <si>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</si>
  <si>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</si>
  <si>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</si>
  <si>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</si>
  <si>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</si>
  <si>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</si>
  <si>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</si>
  <si>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</si>
  <si>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</si>
  <si>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</si>
  <si>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</si>
  <si>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</si>
  <si>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</si>
  <si>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</si>
  <si>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</si>
  <si>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</si>
  <si>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</si>
  <si>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</si>
  <si>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</si>
  <si>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</si>
  <si>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</si>
  <si>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</si>
  <si>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</si>
  <si>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</si>
  <si>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</si>
  <si>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</si>
  <si>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</si>
  <si>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</si>
  <si>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</si>
  <si>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</si>
  <si>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</si>
  <si>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</si>
  <si>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</si>
  <si>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</si>
  <si>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</si>
  <si>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</si>
  <si>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</si>
  <si>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</si>
  <si>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</si>
  <si>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</si>
  <si>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</si>
  <si>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</si>
  <si>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</si>
  <si>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</si>
  <si>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</si>
  <si>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</si>
  <si>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</si>
  <si>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</si>
  <si>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</si>
  <si>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</si>
  <si>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</si>
  <si>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</si>
  <si>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</si>
  <si>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</si>
  <si>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</si>
  <si>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</si>
  <si>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</si>
  <si>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</si>
  <si>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</si>
  <si>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</si>
  <si>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</si>
  <si>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</si>
  <si>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</si>
  <si>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</si>
  <si>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</si>
  <si>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</si>
  <si>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</si>
  <si>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</si>
  <si>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</si>
  <si>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</si>
  <si>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</si>
  <si>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</si>
  <si>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</si>
  <si>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</si>
  <si>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</si>
  <si>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</si>
  <si>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</si>
  <si>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</si>
  <si>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</si>
  <si>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</si>
  <si>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</si>
  <si>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</si>
  <si>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</si>
  <si>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</si>
  <si>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</si>
  <si>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</si>
  <si>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</si>
  <si>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</si>
  <si>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</si>
  <si>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</si>
  <si>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</si>
  <si>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</si>
  <si>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</si>
  <si>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</si>
  <si>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Naziv investicionog fonda: ZIF UNIOINVEST FOND a.d. Bijeljina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</si>
  <si>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</si>
  <si>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</si>
  <si>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</si>
  <si>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</si>
  <si>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</si>
  <si>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</si>
  <si>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</si>
  <si>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</si>
  <si>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</si>
  <si>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</si>
  <si>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</si>
  <si>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</si>
  <si>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</si>
  <si>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</si>
  <si>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</si>
  <si>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</si>
  <si>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</si>
  <si>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</si>
  <si>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</si>
  <si>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</si>
  <si>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</si>
  <si>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</si>
  <si>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</si>
  <si>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</si>
  <si>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</si>
  <si>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</si>
  <si>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</si>
  <si>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</si>
  <si>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</si>
  <si>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</si>
  <si>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</si>
  <si>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</si>
  <si>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</si>
  <si>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</si>
  <si>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</si>
  <si>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</si>
  <si>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</si>
  <si>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</si>
  <si>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</si>
  <si>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</si>
  <si>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</si>
  <si>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</si>
  <si>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</si>
  <si>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</si>
  <si>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</si>
  <si>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</si>
  <si>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</si>
  <si>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</si>
  <si>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</si>
  <si>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</si>
  <si>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</si>
  <si>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</si>
  <si>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</si>
  <si>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</si>
  <si>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</si>
  <si>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</si>
  <si>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</si>
  <si>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</si>
  <si>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</si>
  <si>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</si>
  <si>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</si>
  <si>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</si>
  <si>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</si>
  <si>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</si>
  <si>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</si>
  <si>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</si>
  <si>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</si>
  <si>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</si>
  <si>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</si>
  <si>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</si>
  <si>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</si>
  <si>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</si>
  <si>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</si>
  <si>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</si>
  <si>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</si>
  <si>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</si>
  <si>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</si>
  <si>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</si>
  <si>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</si>
  <si>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</si>
  <si>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</si>
  <si>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</si>
  <si>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</si>
  <si>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</si>
  <si>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</si>
  <si>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</si>
  <si>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</si>
  <si>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</si>
  <si>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</si>
  <si>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</si>
  <si>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</si>
  <si>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</si>
  <si>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</si>
  <si>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</si>
  <si>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</si>
  <si>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</si>
  <si>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</si>
  <si>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</si>
  <si>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</si>
  <si>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</si>
  <si>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</si>
  <si>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</si>
  <si>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</si>
  <si>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</si>
  <si>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</si>
  <si>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</si>
  <si>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</si>
  <si>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</si>
  <si>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</si>
  <si>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</si>
  <si>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</si>
  <si>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</si>
  <si>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</si>
  <si>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</si>
  <si>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</si>
  <si>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</si>
  <si>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</si>
  <si>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</si>
  <si>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</si>
  <si>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</si>
  <si>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</si>
  <si>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</si>
  <si>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</si>
  <si>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</si>
  <si>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</si>
  <si>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</si>
  <si>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</si>
  <si>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</si>
  <si>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</si>
  <si>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</si>
  <si>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</si>
  <si>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</si>
  <si>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</si>
  <si>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</si>
  <si>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</si>
  <si>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</si>
  <si>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</si>
  <si>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</si>
  <si>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</si>
  <si>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</si>
  <si>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</si>
  <si>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</si>
  <si>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</si>
  <si>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</si>
  <si>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</si>
  <si>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</si>
  <si>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</si>
  <si>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</si>
  <si>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</si>
  <si>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</si>
  <si>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</si>
  <si>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</si>
  <si>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</si>
  <si>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</si>
  <si>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</si>
  <si>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</si>
  <si>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</si>
  <si>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</si>
  <si>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</si>
  <si>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</si>
  <si>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</si>
  <si>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</si>
  <si>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</si>
  <si>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</si>
  <si>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</si>
  <si>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</si>
  <si>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</si>
  <si>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</si>
  <si>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</si>
  <si>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</si>
  <si>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</si>
  <si>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</si>
  <si>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</si>
  <si>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</si>
  <si>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</si>
  <si>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</si>
  <si>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</si>
  <si>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</si>
  <si>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</si>
  <si>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</si>
  <si>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</si>
  <si>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</si>
  <si>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</si>
  <si>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</si>
  <si>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</si>
  <si>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</si>
  <si>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</si>
  <si>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</si>
  <si>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</si>
  <si>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</si>
  <si>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</si>
  <si>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</si>
  <si>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</si>
  <si>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</si>
  <si>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</si>
  <si>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</si>
  <si>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</si>
  <si>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</si>
  <si>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</si>
  <si>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</si>
  <si>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</si>
  <si>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</si>
  <si>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</si>
  <si>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</si>
  <si>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</si>
  <si>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</si>
  <si>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</si>
  <si>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</si>
  <si>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</si>
  <si>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</si>
  <si>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</si>
  <si>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</si>
  <si>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</si>
  <si>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</si>
  <si>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</si>
  <si>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</si>
  <si>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</si>
  <si>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</si>
  <si>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</si>
  <si>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</si>
  <si>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</si>
  <si>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</si>
  <si>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</si>
  <si>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</si>
  <si>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</si>
  <si>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</si>
  <si>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</si>
  <si>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</si>
  <si>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</si>
  <si>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</si>
  <si>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</si>
  <si>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</si>
  <si>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</si>
  <si>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</si>
  <si>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</si>
  <si>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</si>
  <si>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</si>
  <si>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</si>
  <si>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</si>
  <si>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</si>
  <si>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</si>
  <si>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</si>
  <si>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</si>
  <si>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</si>
  <si>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</si>
  <si>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</si>
  <si>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</si>
  <si>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</si>
  <si>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</si>
  <si>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</si>
  <si>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</si>
  <si>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</si>
  <si>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</si>
  <si>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</si>
  <si>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</si>
  <si>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</si>
  <si>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</si>
  <si>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</si>
  <si>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</si>
  <si>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ZIF UNIOINVEST FOND a.d.u LIKVIDACIJI  Bijeljina</t>
  </si>
  <si>
    <t>Naziv investicionog fonda: ZIF UNIOINVEST FOND U LIKVIDACIJI a.d. Bijeljina</t>
  </si>
  <si>
    <t>30,06,2022</t>
  </si>
  <si>
    <t>KRLB-R-A</t>
  </si>
  <si>
    <t>za period od  01.05.2022. do  30,06.2022.</t>
  </si>
  <si>
    <t>06,07,2022</t>
  </si>
  <si>
    <t>METL-R-A</t>
  </si>
  <si>
    <t>11,07,2022</t>
  </si>
  <si>
    <t>NBLB RB</t>
  </si>
  <si>
    <t>17,08,2022</t>
  </si>
  <si>
    <t>KRJLRA</t>
  </si>
  <si>
    <t>Dana, 24.11.2022</t>
  </si>
  <si>
    <t>BILANS STANJA INVESTICIONOG FONDA ZAVRŠNI</t>
  </si>
  <si>
    <t>na dan 24.11.2022. godine</t>
  </si>
  <si>
    <t xml:space="preserve">Dana,24.11.2022. godine                        </t>
  </si>
  <si>
    <t>od 01.05. do 24.11.2022. godine</t>
  </si>
  <si>
    <t xml:space="preserve">Dana, 24.11.2022. godine                  </t>
  </si>
  <si>
    <t xml:space="preserve">  za period od 01.05 do 24.11.2022. godine</t>
  </si>
  <si>
    <t>Dana, 24.11.2022. godine</t>
  </si>
  <si>
    <t>PONOVO ISKAZANO STANJE NA DAN  01.01 TEKUĆEG OBRAČUNSKOG PERIODA 301+-302+-303)</t>
  </si>
  <si>
    <t>za period od 01.05.do 24.11.2022. godine</t>
  </si>
  <si>
    <t xml:space="preserve">U Bijeljini                                              Lice sa licencom                                                       </t>
  </si>
  <si>
    <t>za period od 01.05. do 24.11.2022. godine</t>
  </si>
  <si>
    <t xml:space="preserve">Dana, 24.11.2022. godine                                 </t>
  </si>
  <si>
    <t>na dan  24.11.2022. godine</t>
  </si>
  <si>
    <t xml:space="preserve">Dana, 24.11.2022. godine                                                         </t>
  </si>
  <si>
    <t>na dan 30.09.2022. godine</t>
  </si>
  <si>
    <t>Dividenda/ Akcije</t>
  </si>
  <si>
    <t xml:space="preserve">                 Društva za upravljanje investicionim fondom</t>
  </si>
  <si>
    <t xml:space="preserve">                 Zakonski zastupnik 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</si>
</sst>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79">
      <selection activeCell="I104" sqref="I104"/>
    </sheetView>
  </sheetViews>
  <sheetFormatPr defaultColWidth="9.140625" defaultRowHeight="12.75"/>
  <cols>
    <col min="1" max="1" width="8.140625" style="0" customWidth="1"/>
    <col min="2" max="2" width="59.00390625" style="0" customWidth="1"/>
    <col min="3" max="3" width="4.7109375" style="0" customWidth="1"/>
    <col min="4" max="4" width="3.7109375" style="0" customWidth="1"/>
    <col min="5" max="5" width="3.00390625" style="0" customWidth="1"/>
    <col min="6" max="6" width="3.140625" style="0" customWidth="1"/>
    <col min="7" max="7" width="8.8515625" style="0" customWidth="1"/>
    <col min="8" max="8" width="10.140625" style="0" customWidth="1"/>
  </cols>
  <sheetData>
    <row r="1" spans="1:3" ht="12.75">
      <c r="A1" s="10" t="s">
        <v>484</v>
      </c>
      <c r="B1" s="10"/>
      <c r="C1" s="10"/>
    </row>
    <row r="2" spans="1:3" ht="12.75">
      <c r="A2" s="10" t="s">
        <v>224</v>
      </c>
      <c r="B2" s="10"/>
      <c r="C2" s="10"/>
    </row>
    <row r="3" spans="1:3" ht="12.75">
      <c r="A3" s="10" t="s">
        <v>225</v>
      </c>
      <c r="B3" s="10"/>
      <c r="C3" s="10"/>
    </row>
    <row r="4" spans="1:3" ht="12.75">
      <c r="A4" s="10" t="s">
        <v>226</v>
      </c>
      <c r="B4" s="10"/>
      <c r="C4" s="10"/>
    </row>
    <row r="5" spans="1:3" ht="12.75">
      <c r="A5" s="10" t="s">
        <v>227</v>
      </c>
      <c r="B5" s="10"/>
      <c r="C5" s="10"/>
    </row>
    <row r="6" spans="1:3" ht="12.75">
      <c r="A6" s="10" t="s">
        <v>228</v>
      </c>
      <c r="B6" s="10"/>
      <c r="C6" s="10"/>
    </row>
    <row r="8" spans="2:6" ht="12.75">
      <c r="B8" s="127" t="s">
        <v>495</v>
      </c>
      <c r="C8" s="127"/>
      <c r="D8" s="127"/>
      <c r="E8" s="127"/>
      <c r="F8" s="127"/>
    </row>
    <row r="9" spans="2:6" ht="12.75">
      <c r="B9" s="127" t="s">
        <v>468</v>
      </c>
      <c r="C9" s="127"/>
      <c r="D9" s="127"/>
      <c r="E9" s="127"/>
      <c r="F9" s="127"/>
    </row>
    <row r="10" spans="2:6" ht="12.75">
      <c r="B10" s="128" t="s">
        <v>496</v>
      </c>
      <c r="C10" s="128"/>
      <c r="D10" s="128"/>
      <c r="E10" s="128"/>
      <c r="F10" s="128"/>
    </row>
    <row r="11" ht="12.75">
      <c r="H11" t="s">
        <v>125</v>
      </c>
    </row>
    <row r="12" spans="1:8" ht="41.25" customHeight="1">
      <c r="A12" s="5" t="s">
        <v>232</v>
      </c>
      <c r="B12" s="3" t="s">
        <v>471</v>
      </c>
      <c r="C12" s="6" t="s">
        <v>472</v>
      </c>
      <c r="D12" s="124" t="s">
        <v>473</v>
      </c>
      <c r="E12" s="125"/>
      <c r="F12" s="126"/>
      <c r="G12" s="6" t="s">
        <v>235</v>
      </c>
      <c r="H12" s="6" t="s">
        <v>474</v>
      </c>
    </row>
    <row r="13" spans="1:8" ht="12.75">
      <c r="A13" s="3">
        <v>1</v>
      </c>
      <c r="B13" s="3">
        <v>2</v>
      </c>
      <c r="C13" s="2">
        <v>3</v>
      </c>
      <c r="D13" s="124">
        <v>4</v>
      </c>
      <c r="E13" s="125"/>
      <c r="F13" s="126"/>
      <c r="G13" s="2">
        <v>5</v>
      </c>
      <c r="H13" s="2">
        <v>6</v>
      </c>
    </row>
    <row r="14" spans="1:8" ht="12.75">
      <c r="A14" s="3"/>
      <c r="B14" s="3" t="s">
        <v>469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470</v>
      </c>
      <c r="C15" s="2"/>
      <c r="D15" s="2">
        <v>0</v>
      </c>
      <c r="E15" s="2">
        <v>0</v>
      </c>
      <c r="F15" s="2">
        <v>1</v>
      </c>
      <c r="G15" s="4"/>
      <c r="H15" s="4">
        <v>189921</v>
      </c>
    </row>
    <row r="16" spans="1:8" ht="12.75">
      <c r="A16" s="3"/>
      <c r="B16" s="3" t="s">
        <v>126</v>
      </c>
      <c r="C16" s="2"/>
      <c r="D16" s="2">
        <v>0</v>
      </c>
      <c r="E16" s="2">
        <v>0</v>
      </c>
      <c r="F16" s="2">
        <v>2</v>
      </c>
      <c r="G16" s="4">
        <f>G17+G21+G25+G30</f>
        <v>0</v>
      </c>
      <c r="H16" s="4">
        <f>H17+H21+H25+H30</f>
        <v>1594885</v>
      </c>
    </row>
    <row r="17" spans="1:8" ht="12.75">
      <c r="A17" s="3">
        <v>20</v>
      </c>
      <c r="B17" s="3" t="s">
        <v>127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637682</v>
      </c>
    </row>
    <row r="18" spans="1:8" ht="12.75">
      <c r="A18" s="7">
        <v>200201</v>
      </c>
      <c r="B18" s="3" t="s">
        <v>128</v>
      </c>
      <c r="C18" s="2"/>
      <c r="D18" s="2">
        <v>0</v>
      </c>
      <c r="E18" s="2">
        <v>0</v>
      </c>
      <c r="F18" s="2">
        <v>4</v>
      </c>
      <c r="G18" s="4"/>
      <c r="H18" s="4">
        <v>248055</v>
      </c>
    </row>
    <row r="19" spans="1:8" ht="12.75">
      <c r="A19" s="3">
        <v>202.203</v>
      </c>
      <c r="B19" s="3" t="s">
        <v>129</v>
      </c>
      <c r="C19" s="2"/>
      <c r="D19" s="2">
        <v>0</v>
      </c>
      <c r="E19" s="2">
        <v>0</v>
      </c>
      <c r="F19" s="2">
        <v>5</v>
      </c>
      <c r="G19" s="4"/>
      <c r="H19" s="4">
        <v>389627</v>
      </c>
    </row>
    <row r="20" spans="1:8" ht="12.75">
      <c r="A20" s="3">
        <v>204.205</v>
      </c>
      <c r="B20" s="3" t="s">
        <v>130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8" ht="12.75">
      <c r="A21" s="3">
        <v>21</v>
      </c>
      <c r="B21" s="3" t="s">
        <v>131</v>
      </c>
      <c r="C21" s="2"/>
      <c r="D21" s="2">
        <v>0</v>
      </c>
      <c r="E21" s="2">
        <v>0</v>
      </c>
      <c r="F21" s="2">
        <v>7</v>
      </c>
      <c r="G21" s="4"/>
      <c r="H21" s="4">
        <f>H22+H23+H24</f>
        <v>597203</v>
      </c>
    </row>
    <row r="22" spans="1:10" ht="22.5">
      <c r="A22" s="5" t="s">
        <v>132</v>
      </c>
      <c r="B22" s="3" t="s">
        <v>134</v>
      </c>
      <c r="C22" s="2"/>
      <c r="D22" s="2">
        <v>0</v>
      </c>
      <c r="E22" s="2">
        <v>0</v>
      </c>
      <c r="F22" s="2">
        <v>8</v>
      </c>
      <c r="G22" s="4"/>
      <c r="H22" s="4">
        <v>342113</v>
      </c>
      <c r="J22" s="58"/>
    </row>
    <row r="23" spans="1:10" ht="22.5">
      <c r="A23" s="5" t="s">
        <v>133</v>
      </c>
      <c r="B23" s="8" t="s">
        <v>135</v>
      </c>
      <c r="C23" s="2"/>
      <c r="D23" s="2">
        <v>0</v>
      </c>
      <c r="E23" s="2">
        <v>0</v>
      </c>
      <c r="F23" s="2">
        <v>9</v>
      </c>
      <c r="G23" s="4"/>
      <c r="H23" s="4">
        <v>255090</v>
      </c>
      <c r="J23" s="58"/>
    </row>
    <row r="24" spans="1:8" ht="12.75">
      <c r="A24" s="3" t="s">
        <v>136</v>
      </c>
      <c r="B24" s="3" t="s">
        <v>137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138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360000</v>
      </c>
    </row>
    <row r="26" spans="1:8" ht="12.75">
      <c r="A26" s="3" t="s">
        <v>140</v>
      </c>
      <c r="B26" s="3" t="s">
        <v>139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142</v>
      </c>
      <c r="B27" s="3" t="s">
        <v>141</v>
      </c>
      <c r="C27" s="2"/>
      <c r="D27" s="2">
        <v>0</v>
      </c>
      <c r="E27" s="2">
        <v>1</v>
      </c>
      <c r="F27" s="2">
        <v>3</v>
      </c>
      <c r="G27" s="4"/>
      <c r="H27" s="4">
        <v>360000</v>
      </c>
    </row>
    <row r="28" spans="1:8" ht="12.75">
      <c r="A28" s="3" t="s">
        <v>145</v>
      </c>
      <c r="B28" s="3" t="s">
        <v>143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146</v>
      </c>
      <c r="B29" s="3" t="s">
        <v>144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147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148</v>
      </c>
      <c r="C31" s="2"/>
      <c r="D31" s="2">
        <v>0</v>
      </c>
      <c r="E31" s="2">
        <v>1</v>
      </c>
      <c r="F31" s="2">
        <v>7</v>
      </c>
      <c r="G31" s="4">
        <f>G32+G33+G34+G35+G36</f>
        <v>0</v>
      </c>
      <c r="H31" s="4">
        <f>H32+H33+H34+H35+H36</f>
        <v>20387</v>
      </c>
    </row>
    <row r="32" spans="1:8" ht="12.75">
      <c r="A32" s="3" t="s">
        <v>150</v>
      </c>
      <c r="B32" s="3" t="s">
        <v>149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154</v>
      </c>
      <c r="B33" s="3" t="s">
        <v>151</v>
      </c>
      <c r="C33" s="2"/>
      <c r="D33" s="2">
        <v>0</v>
      </c>
      <c r="E33" s="2">
        <v>1</v>
      </c>
      <c r="F33" s="2">
        <v>9</v>
      </c>
      <c r="G33" s="4"/>
      <c r="H33" s="4">
        <v>20387</v>
      </c>
    </row>
    <row r="34" spans="1:8" ht="12.75">
      <c r="A34" s="3" t="s">
        <v>152</v>
      </c>
      <c r="B34" s="3" t="s">
        <v>153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155</v>
      </c>
      <c r="B35" s="3" t="s">
        <v>156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157</v>
      </c>
      <c r="B36" s="3" t="s">
        <v>158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159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160</v>
      </c>
      <c r="B38" s="3" t="s">
        <v>161</v>
      </c>
      <c r="C38" s="2"/>
      <c r="D38" s="2">
        <v>0</v>
      </c>
      <c r="E38" s="2">
        <v>2</v>
      </c>
      <c r="F38" s="2">
        <v>4</v>
      </c>
      <c r="G38" s="4"/>
      <c r="H38" s="4">
        <v>5851</v>
      </c>
    </row>
    <row r="39" spans="1:8" ht="12.75">
      <c r="A39" s="3">
        <v>34</v>
      </c>
      <c r="B39" s="3" t="s">
        <v>162</v>
      </c>
      <c r="C39" s="2"/>
      <c r="D39" s="2">
        <v>0</v>
      </c>
      <c r="E39" s="2">
        <v>2</v>
      </c>
      <c r="F39" s="2">
        <v>5</v>
      </c>
      <c r="G39" s="4">
        <v>0</v>
      </c>
      <c r="H39" s="4">
        <v>2282</v>
      </c>
    </row>
    <row r="40" spans="1:10" ht="12.75">
      <c r="A40" s="3"/>
      <c r="B40" s="3" t="s">
        <v>163</v>
      </c>
      <c r="C40" s="117">
        <v>6</v>
      </c>
      <c r="D40" s="2">
        <v>0</v>
      </c>
      <c r="E40" s="2">
        <v>2</v>
      </c>
      <c r="F40" s="2">
        <v>6</v>
      </c>
      <c r="G40" s="4">
        <f>G15+G16+G31+G37+G38+G39</f>
        <v>0</v>
      </c>
      <c r="H40" s="4">
        <f>H15+H16+H31+H37+H38+H39</f>
        <v>1813326</v>
      </c>
      <c r="J40" s="58"/>
    </row>
    <row r="41" spans="1:8" ht="12.75">
      <c r="A41" s="3"/>
      <c r="B41" s="3" t="s">
        <v>164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165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166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167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168</v>
      </c>
      <c r="C45" s="2"/>
      <c r="D45" s="2">
        <v>0</v>
      </c>
      <c r="E45" s="2">
        <v>3</v>
      </c>
      <c r="F45" s="2">
        <v>0</v>
      </c>
      <c r="G45" s="4">
        <f>G46+G47+G48+G49+G50</f>
        <v>0</v>
      </c>
      <c r="H45" s="4">
        <f>H46+H47+H48+H49+H50</f>
        <v>0</v>
      </c>
    </row>
    <row r="46" spans="1:8" ht="12.75">
      <c r="A46" s="3">
        <v>410</v>
      </c>
      <c r="B46" s="3" t="s">
        <v>169</v>
      </c>
      <c r="C46" s="2"/>
      <c r="D46" s="2">
        <v>0</v>
      </c>
      <c r="E46" s="2">
        <v>3</v>
      </c>
      <c r="F46" s="2">
        <v>1</v>
      </c>
      <c r="G46" s="4"/>
      <c r="H46" s="4">
        <v>0</v>
      </c>
    </row>
    <row r="47" spans="1:8" ht="12.75">
      <c r="A47" s="3">
        <v>411</v>
      </c>
      <c r="B47" s="3" t="s">
        <v>170</v>
      </c>
      <c r="C47" s="2"/>
      <c r="D47" s="2">
        <v>0</v>
      </c>
      <c r="E47" s="2">
        <v>3</v>
      </c>
      <c r="F47" s="2">
        <v>2</v>
      </c>
      <c r="G47" s="4">
        <v>0</v>
      </c>
      <c r="H47" s="4">
        <v>0</v>
      </c>
    </row>
    <row r="48" spans="1:8" ht="12.75">
      <c r="A48" s="3">
        <v>413</v>
      </c>
      <c r="B48" s="3" t="s">
        <v>171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172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173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174</v>
      </c>
      <c r="C51" s="2"/>
      <c r="D51" s="2">
        <v>0</v>
      </c>
      <c r="E51" s="2">
        <v>3</v>
      </c>
      <c r="F51" s="2">
        <v>6</v>
      </c>
      <c r="G51" s="4">
        <f>G52+G53</f>
        <v>0</v>
      </c>
      <c r="H51" s="4">
        <f>H52+H53</f>
        <v>940</v>
      </c>
    </row>
    <row r="52" spans="1:10" ht="12.75">
      <c r="A52" s="3" t="s">
        <v>175</v>
      </c>
      <c r="B52" s="3" t="s">
        <v>176</v>
      </c>
      <c r="C52" s="2"/>
      <c r="D52" s="2">
        <v>0</v>
      </c>
      <c r="E52" s="2">
        <v>3</v>
      </c>
      <c r="F52" s="2">
        <v>7</v>
      </c>
      <c r="G52" s="4"/>
      <c r="H52" s="4">
        <v>940</v>
      </c>
      <c r="J52" s="58"/>
    </row>
    <row r="53" spans="1:8" ht="12.75">
      <c r="A53" s="3">
        <v>422</v>
      </c>
      <c r="B53" s="3" t="s">
        <v>177</v>
      </c>
      <c r="C53" s="2"/>
      <c r="D53" s="2">
        <v>0</v>
      </c>
      <c r="E53" s="2">
        <v>3</v>
      </c>
      <c r="F53" s="2">
        <v>8</v>
      </c>
      <c r="G53" s="4"/>
      <c r="H53" s="4"/>
    </row>
    <row r="54" spans="1:8" ht="12.75">
      <c r="A54" s="3">
        <v>43</v>
      </c>
      <c r="B54" s="3" t="s">
        <v>178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179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10" ht="12.75">
      <c r="A56" s="3">
        <v>431</v>
      </c>
      <c r="B56" s="3" t="s">
        <v>180</v>
      </c>
      <c r="C56" s="2"/>
      <c r="D56" s="2">
        <v>0</v>
      </c>
      <c r="E56" s="2">
        <v>4</v>
      </c>
      <c r="F56" s="2">
        <v>1</v>
      </c>
      <c r="G56" s="4"/>
      <c r="H56" s="4"/>
      <c r="J56" s="58"/>
    </row>
    <row r="57" spans="1:8" ht="12.75">
      <c r="A57" s="3">
        <v>44</v>
      </c>
      <c r="B57" s="3" t="s">
        <v>181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182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183</v>
      </c>
      <c r="B59" s="3" t="s">
        <v>184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185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186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187</v>
      </c>
      <c r="B62" s="3" t="s">
        <v>188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3297</v>
      </c>
    </row>
    <row r="63" spans="1:8" ht="12.75">
      <c r="A63" s="3">
        <v>450</v>
      </c>
      <c r="B63" s="3" t="s">
        <v>189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190</v>
      </c>
      <c r="C64" s="2"/>
      <c r="D64" s="2">
        <v>0</v>
      </c>
      <c r="E64" s="2">
        <v>4</v>
      </c>
      <c r="F64" s="2">
        <v>9</v>
      </c>
      <c r="G64" s="4"/>
      <c r="H64" s="4">
        <v>3297</v>
      </c>
    </row>
    <row r="65" spans="1:8" ht="12.75">
      <c r="A65" s="7" t="s">
        <v>205</v>
      </c>
      <c r="B65" s="3" t="s">
        <v>191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192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193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8" ht="12.75">
      <c r="A68" s="3"/>
      <c r="B68" s="3" t="s">
        <v>194</v>
      </c>
      <c r="C68" s="117">
        <v>7</v>
      </c>
      <c r="D68" s="2">
        <v>0</v>
      </c>
      <c r="E68" s="2">
        <v>5</v>
      </c>
      <c r="F68" s="2">
        <v>3</v>
      </c>
      <c r="G68" s="4">
        <f>G42+G45+G51+G54+G57+G62</f>
        <v>0</v>
      </c>
      <c r="H68" s="4">
        <f>H42+H45+H51+H54+H57+H62</f>
        <v>4237</v>
      </c>
    </row>
    <row r="69" spans="1:8" ht="12.75">
      <c r="A69" s="3"/>
      <c r="B69" s="3" t="s">
        <v>195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196</v>
      </c>
      <c r="C70" s="2"/>
      <c r="D70" s="2">
        <v>0</v>
      </c>
      <c r="E70" s="2">
        <v>5</v>
      </c>
      <c r="F70" s="2">
        <v>4</v>
      </c>
      <c r="G70" s="4">
        <f>G71+G72+G73+G74</f>
        <v>0</v>
      </c>
      <c r="H70" s="4">
        <f>H71+H72+H73+H74</f>
        <v>2548232</v>
      </c>
    </row>
    <row r="71" spans="1:8" ht="12.75">
      <c r="A71" s="3">
        <v>510</v>
      </c>
      <c r="B71" s="3" t="s">
        <v>197</v>
      </c>
      <c r="C71" s="2"/>
      <c r="D71" s="2">
        <v>0</v>
      </c>
      <c r="E71" s="2">
        <v>5</v>
      </c>
      <c r="F71" s="2">
        <v>5</v>
      </c>
      <c r="G71" s="4"/>
      <c r="H71" s="4">
        <v>2548232</v>
      </c>
    </row>
    <row r="72" spans="1:8" ht="12.75">
      <c r="A72" s="3">
        <v>519</v>
      </c>
      <c r="B72" s="3" t="s">
        <v>198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199</v>
      </c>
      <c r="C73" s="2"/>
      <c r="D73" s="2">
        <v>0</v>
      </c>
      <c r="E73" s="2">
        <v>5</v>
      </c>
      <c r="F73" s="2">
        <v>7</v>
      </c>
      <c r="G73" s="4"/>
      <c r="H73" s="4"/>
    </row>
    <row r="74" spans="1:8" ht="12.75">
      <c r="A74" s="3">
        <v>513</v>
      </c>
      <c r="B74" s="3" t="s">
        <v>200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201</v>
      </c>
      <c r="C75" s="2"/>
      <c r="D75" s="2">
        <v>0</v>
      </c>
      <c r="E75" s="2">
        <v>5</v>
      </c>
      <c r="F75" s="2">
        <v>9</v>
      </c>
      <c r="G75" s="4">
        <f>G76+G77</f>
        <v>0</v>
      </c>
      <c r="H75" s="4">
        <f>H76+H77</f>
        <v>0</v>
      </c>
    </row>
    <row r="76" spans="1:8" ht="12.75">
      <c r="A76" s="3">
        <v>520</v>
      </c>
      <c r="B76" s="3" t="s">
        <v>202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203</v>
      </c>
      <c r="C77" s="2"/>
      <c r="D77" s="2">
        <v>0</v>
      </c>
      <c r="E77" s="2">
        <v>6</v>
      </c>
      <c r="F77" s="2">
        <v>1</v>
      </c>
      <c r="G77" s="4"/>
      <c r="H77" s="4"/>
    </row>
    <row r="78" spans="1:8" ht="12.75">
      <c r="A78" s="3">
        <v>53</v>
      </c>
      <c r="B78" s="3" t="s">
        <v>204</v>
      </c>
      <c r="C78" s="2"/>
      <c r="D78" s="2">
        <v>0</v>
      </c>
      <c r="E78" s="2">
        <v>6</v>
      </c>
      <c r="F78" s="2">
        <v>2</v>
      </c>
      <c r="G78" s="4">
        <f>G79+G80+G81</f>
        <v>0</v>
      </c>
      <c r="H78" s="4">
        <f>H79+H80+H81</f>
        <v>29672</v>
      </c>
    </row>
    <row r="79" spans="1:10" ht="22.5">
      <c r="A79" s="3">
        <v>530</v>
      </c>
      <c r="B79" s="5" t="s">
        <v>206</v>
      </c>
      <c r="C79" s="2"/>
      <c r="D79" s="2">
        <v>0</v>
      </c>
      <c r="E79" s="2">
        <v>6</v>
      </c>
      <c r="F79" s="2">
        <v>3</v>
      </c>
      <c r="G79" s="4"/>
      <c r="H79" s="4">
        <v>29672</v>
      </c>
      <c r="J79" s="58"/>
    </row>
    <row r="80" spans="1:8" ht="12.75">
      <c r="A80" s="3">
        <v>531</v>
      </c>
      <c r="B80" s="3" t="s">
        <v>208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207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220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221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222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217</v>
      </c>
      <c r="C85" s="2"/>
      <c r="D85" s="2">
        <v>0</v>
      </c>
      <c r="E85" s="2">
        <v>6</v>
      </c>
      <c r="F85" s="2">
        <v>9</v>
      </c>
      <c r="G85" s="4">
        <f>G86+G87</f>
        <v>0</v>
      </c>
      <c r="H85" s="4">
        <f>H86+H87</f>
        <v>0</v>
      </c>
    </row>
    <row r="86" spans="1:8" ht="12.75">
      <c r="A86" s="3">
        <v>550</v>
      </c>
      <c r="B86" s="3" t="s">
        <v>218</v>
      </c>
      <c r="C86" s="2"/>
      <c r="D86" s="2">
        <v>0</v>
      </c>
      <c r="E86" s="2">
        <v>7</v>
      </c>
      <c r="F86" s="2">
        <v>0</v>
      </c>
      <c r="G86" s="4"/>
      <c r="H86" s="4"/>
    </row>
    <row r="87" spans="1:8" ht="12.75">
      <c r="A87" s="3">
        <v>551</v>
      </c>
      <c r="B87" s="3" t="s">
        <v>219</v>
      </c>
      <c r="C87" s="2"/>
      <c r="D87" s="2">
        <v>0</v>
      </c>
      <c r="E87" s="2">
        <v>7</v>
      </c>
      <c r="F87" s="2">
        <v>1</v>
      </c>
      <c r="G87" s="4"/>
      <c r="H87" s="4"/>
    </row>
    <row r="88" spans="1:8" ht="12.75">
      <c r="A88" s="3">
        <v>56</v>
      </c>
      <c r="B88" s="3" t="s">
        <v>214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768815</v>
      </c>
    </row>
    <row r="89" spans="1:10" ht="12.75">
      <c r="A89" s="3">
        <v>560</v>
      </c>
      <c r="B89" s="3" t="s">
        <v>215</v>
      </c>
      <c r="C89" s="2"/>
      <c r="D89" s="2">
        <v>0</v>
      </c>
      <c r="E89" s="2">
        <v>7</v>
      </c>
      <c r="F89" s="2">
        <v>3</v>
      </c>
      <c r="G89" s="4"/>
      <c r="H89" s="4">
        <v>768815</v>
      </c>
      <c r="J89" s="58"/>
    </row>
    <row r="90" spans="1:8" ht="12.75">
      <c r="A90" s="3">
        <v>561</v>
      </c>
      <c r="B90" s="3" t="s">
        <v>216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213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0</v>
      </c>
      <c r="H91" s="4">
        <f>H70+H75+H78+H82+H85-H88</f>
        <v>1809089</v>
      </c>
    </row>
    <row r="92" spans="1:8" ht="12.75">
      <c r="A92" s="3"/>
      <c r="B92" s="3" t="s">
        <v>212</v>
      </c>
      <c r="C92" s="2"/>
      <c r="D92" s="2">
        <v>0</v>
      </c>
      <c r="E92" s="2">
        <v>7</v>
      </c>
      <c r="F92" s="2">
        <v>6</v>
      </c>
      <c r="G92" s="4"/>
      <c r="H92" s="4">
        <v>2548232</v>
      </c>
    </row>
    <row r="93" spans="1:8" ht="12.75">
      <c r="A93" s="3"/>
      <c r="B93" s="3" t="s">
        <v>211</v>
      </c>
      <c r="C93" s="2"/>
      <c r="D93" s="2">
        <v>0</v>
      </c>
      <c r="E93" s="2">
        <v>7</v>
      </c>
      <c r="F93" s="2">
        <v>7</v>
      </c>
      <c r="G93" s="108"/>
      <c r="H93" s="108">
        <f>H91/H92</f>
        <v>0.709938890964402</v>
      </c>
    </row>
    <row r="94" spans="1:8" ht="12.75">
      <c r="A94" s="3">
        <v>98</v>
      </c>
      <c r="B94" s="3" t="s">
        <v>209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210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303</v>
      </c>
      <c r="B98" s="121" t="s">
        <v>304</v>
      </c>
      <c r="C98" s="121"/>
      <c r="D98" s="122" t="s">
        <v>305</v>
      </c>
      <c r="E98" s="122"/>
      <c r="F98" s="123"/>
      <c r="G98" s="123"/>
      <c r="H98" s="123"/>
    </row>
    <row r="99" spans="1:8" ht="12.75">
      <c r="A99" s="10" t="s">
        <v>497</v>
      </c>
      <c r="D99" s="123"/>
      <c r="E99" s="123"/>
      <c r="F99" s="123"/>
      <c r="G99" s="123"/>
      <c r="H99" s="123"/>
    </row>
    <row r="100" spans="4:8" ht="12.75">
      <c r="D100" s="119"/>
      <c r="E100" s="120"/>
      <c r="F100" s="120"/>
      <c r="G100" s="120"/>
      <c r="H100" s="120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98" sqref="C98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53.00390625" style="0" customWidth="1"/>
    <col min="4" max="4" width="5.8515625" style="0" customWidth="1"/>
    <col min="5" max="5" width="6.140625" style="0" customWidth="1"/>
    <col min="6" max="6" width="10.421875" style="0" customWidth="1"/>
    <col min="7" max="7" width="10.57421875" style="0" customWidth="1"/>
    <col min="8" max="8" width="11.00390625" style="0" customWidth="1"/>
  </cols>
  <sheetData>
    <row r="1" spans="2:4" ht="12.75">
      <c r="B1" s="10" t="s">
        <v>484</v>
      </c>
      <c r="C1" s="10"/>
      <c r="D1" s="10"/>
    </row>
    <row r="2" spans="2:4" ht="12.75">
      <c r="B2" s="10" t="s">
        <v>224</v>
      </c>
      <c r="C2" s="10"/>
      <c r="D2" s="10"/>
    </row>
    <row r="3" spans="2:4" ht="12.75">
      <c r="B3" s="10" t="s">
        <v>225</v>
      </c>
      <c r="C3" s="10"/>
      <c r="D3" s="10"/>
    </row>
    <row r="4" spans="2:4" ht="12.75">
      <c r="B4" s="10" t="s">
        <v>226</v>
      </c>
      <c r="C4" s="10"/>
      <c r="D4" s="10"/>
    </row>
    <row r="5" spans="2:4" ht="12.75">
      <c r="B5" s="10" t="s">
        <v>227</v>
      </c>
      <c r="C5" s="10"/>
      <c r="D5" s="10"/>
    </row>
    <row r="6" spans="2:4" ht="12.75">
      <c r="B6" s="10" t="s">
        <v>228</v>
      </c>
      <c r="C6" s="10"/>
      <c r="D6" s="10"/>
    </row>
    <row r="7" spans="2:7" ht="12.75">
      <c r="B7" s="127" t="s">
        <v>229</v>
      </c>
      <c r="C7" s="127"/>
      <c r="D7" s="127"/>
      <c r="E7" s="127"/>
      <c r="F7" s="127"/>
      <c r="G7" s="127"/>
    </row>
    <row r="8" spans="2:7" ht="12.75">
      <c r="B8" s="128" t="s">
        <v>230</v>
      </c>
      <c r="C8" s="128"/>
      <c r="D8" s="128"/>
      <c r="E8" s="128"/>
      <c r="F8" s="128"/>
      <c r="G8" s="128"/>
    </row>
    <row r="9" spans="2:7" ht="12.75">
      <c r="B9" s="128" t="s">
        <v>498</v>
      </c>
      <c r="C9" s="128"/>
      <c r="D9" s="128"/>
      <c r="E9" s="128"/>
      <c r="F9" s="128"/>
      <c r="G9" s="128"/>
    </row>
    <row r="10" ht="12.75">
      <c r="G10" s="10" t="s">
        <v>231</v>
      </c>
    </row>
    <row r="11" spans="2:7" ht="33.75">
      <c r="B11" s="11" t="s">
        <v>232</v>
      </c>
      <c r="C11" s="11" t="s">
        <v>233</v>
      </c>
      <c r="D11" s="11" t="s">
        <v>467</v>
      </c>
      <c r="E11" s="11" t="s">
        <v>234</v>
      </c>
      <c r="F11" s="11" t="s">
        <v>235</v>
      </c>
      <c r="G11" s="11" t="s">
        <v>236</v>
      </c>
    </row>
    <row r="12" spans="2:7" ht="12.75">
      <c r="B12" s="12">
        <v>1</v>
      </c>
      <c r="C12" s="12">
        <v>2</v>
      </c>
      <c r="D12" s="12"/>
      <c r="E12" s="12">
        <v>3</v>
      </c>
      <c r="F12" s="12">
        <v>5</v>
      </c>
      <c r="G12" s="12">
        <v>6</v>
      </c>
    </row>
    <row r="13" spans="2:7" ht="12.75">
      <c r="B13" s="13"/>
      <c r="C13" s="14" t="s">
        <v>237</v>
      </c>
      <c r="D13" s="109"/>
      <c r="E13" s="12"/>
      <c r="F13" s="15"/>
      <c r="G13" s="16"/>
    </row>
    <row r="14" spans="2:7" ht="12.75">
      <c r="B14" s="11">
        <v>70</v>
      </c>
      <c r="C14" s="14" t="s">
        <v>390</v>
      </c>
      <c r="D14" s="109">
        <v>1</v>
      </c>
      <c r="E14" s="17" t="s">
        <v>308</v>
      </c>
      <c r="F14" s="18">
        <f>F15+F16+F17+F18</f>
        <v>68468</v>
      </c>
      <c r="G14" s="18">
        <f>G15+G16+G17+G18</f>
        <v>0</v>
      </c>
    </row>
    <row r="15" spans="2:7" ht="12.75">
      <c r="B15" s="11">
        <v>700</v>
      </c>
      <c r="C15" s="19" t="s">
        <v>239</v>
      </c>
      <c r="D15" s="100"/>
      <c r="E15" s="17" t="s">
        <v>238</v>
      </c>
      <c r="F15" s="20">
        <v>31681</v>
      </c>
      <c r="G15" s="20">
        <v>0</v>
      </c>
    </row>
    <row r="16" spans="2:7" ht="12.75">
      <c r="B16" s="11">
        <v>701</v>
      </c>
      <c r="C16" s="21" t="s">
        <v>241</v>
      </c>
      <c r="D16" s="27"/>
      <c r="E16" s="17" t="s">
        <v>240</v>
      </c>
      <c r="F16" s="20">
        <v>36787</v>
      </c>
      <c r="G16" s="20"/>
    </row>
    <row r="17" spans="2:7" ht="15.75" customHeight="1">
      <c r="B17" s="11">
        <v>702</v>
      </c>
      <c r="C17" s="21" t="s">
        <v>243</v>
      </c>
      <c r="D17" s="27"/>
      <c r="E17" s="17" t="s">
        <v>242</v>
      </c>
      <c r="F17" s="20"/>
      <c r="G17" s="20"/>
    </row>
    <row r="18" spans="2:7" ht="12.75">
      <c r="B18" s="11">
        <v>709</v>
      </c>
      <c r="C18" s="22" t="s">
        <v>245</v>
      </c>
      <c r="D18" s="110"/>
      <c r="E18" s="17" t="s">
        <v>244</v>
      </c>
      <c r="F18" s="20"/>
      <c r="G18" s="20"/>
    </row>
    <row r="19" spans="2:7" ht="12.75">
      <c r="B19" s="11">
        <v>71</v>
      </c>
      <c r="C19" s="23" t="s">
        <v>309</v>
      </c>
      <c r="D19" s="111"/>
      <c r="E19" s="17" t="s">
        <v>246</v>
      </c>
      <c r="F19" s="20">
        <f>F20+F21+F22+F23+F24</f>
        <v>51440</v>
      </c>
      <c r="G19" s="20">
        <f>G20+G21+G22+G23+G24</f>
        <v>0</v>
      </c>
    </row>
    <row r="20" spans="2:7" ht="22.5">
      <c r="B20" s="11">
        <v>710</v>
      </c>
      <c r="C20" s="24" t="s">
        <v>310</v>
      </c>
      <c r="D20" s="112"/>
      <c r="E20" s="17" t="s">
        <v>247</v>
      </c>
      <c r="F20" s="18">
        <v>510</v>
      </c>
      <c r="G20" s="18"/>
    </row>
    <row r="21" spans="2:7" ht="22.5">
      <c r="B21" s="11">
        <v>711</v>
      </c>
      <c r="C21" s="21" t="s">
        <v>311</v>
      </c>
      <c r="D21" s="27"/>
      <c r="E21" s="17" t="s">
        <v>248</v>
      </c>
      <c r="F21" s="18">
        <v>16176</v>
      </c>
      <c r="G21" s="18"/>
    </row>
    <row r="22" spans="2:7" ht="22.5">
      <c r="B22" s="11">
        <v>712</v>
      </c>
      <c r="C22" s="21" t="s">
        <v>312</v>
      </c>
      <c r="D22" s="27"/>
      <c r="E22" s="17" t="s">
        <v>249</v>
      </c>
      <c r="F22" s="18"/>
      <c r="G22" s="18"/>
    </row>
    <row r="23" spans="2:7" ht="12.75">
      <c r="B23" s="11">
        <v>713</v>
      </c>
      <c r="C23" s="21" t="s">
        <v>313</v>
      </c>
      <c r="D23" s="27"/>
      <c r="E23" s="17" t="s">
        <v>250</v>
      </c>
      <c r="F23" s="18"/>
      <c r="G23" s="18"/>
    </row>
    <row r="24" spans="2:7" ht="12.75">
      <c r="B24" s="11">
        <v>719</v>
      </c>
      <c r="C24" s="22" t="s">
        <v>324</v>
      </c>
      <c r="D24" s="110"/>
      <c r="E24" s="17" t="s">
        <v>251</v>
      </c>
      <c r="F24" s="20">
        <v>34754</v>
      </c>
      <c r="G24" s="20"/>
    </row>
    <row r="25" spans="2:7" ht="12.75">
      <c r="B25" s="25">
        <v>60</v>
      </c>
      <c r="C25" s="14" t="s">
        <v>325</v>
      </c>
      <c r="D25" s="109">
        <v>2</v>
      </c>
      <c r="E25" s="17" t="s">
        <v>253</v>
      </c>
      <c r="F25" s="20">
        <f>F26+F27+F28+F29+F30+F31</f>
        <v>37973</v>
      </c>
      <c r="G25" s="20">
        <f>G26+G27+G28+G29+G30+G31</f>
        <v>0</v>
      </c>
    </row>
    <row r="26" spans="2:7" ht="12.75">
      <c r="B26" s="11">
        <v>600</v>
      </c>
      <c r="C26" s="19" t="s">
        <v>252</v>
      </c>
      <c r="D26" s="100"/>
      <c r="E26" s="17" t="s">
        <v>254</v>
      </c>
      <c r="F26" s="20">
        <v>30000</v>
      </c>
      <c r="G26" s="20"/>
    </row>
    <row r="27" spans="2:7" ht="12.75">
      <c r="B27" s="11">
        <v>601</v>
      </c>
      <c r="C27" s="19" t="s">
        <v>314</v>
      </c>
      <c r="D27" s="100"/>
      <c r="E27" s="17" t="s">
        <v>255</v>
      </c>
      <c r="F27" s="20">
        <v>13</v>
      </c>
      <c r="G27" s="20">
        <v>0</v>
      </c>
    </row>
    <row r="28" spans="2:7" ht="12.75">
      <c r="B28" s="11">
        <v>603</v>
      </c>
      <c r="C28" s="19" t="s">
        <v>315</v>
      </c>
      <c r="D28" s="100"/>
      <c r="E28" s="17" t="s">
        <v>256</v>
      </c>
      <c r="F28" s="20"/>
      <c r="G28" s="20"/>
    </row>
    <row r="29" spans="2:7" ht="12.75">
      <c r="B29" s="11">
        <v>605</v>
      </c>
      <c r="C29" s="22" t="s">
        <v>316</v>
      </c>
      <c r="D29" s="110"/>
      <c r="E29" s="17" t="s">
        <v>257</v>
      </c>
      <c r="F29" s="20">
        <v>1346</v>
      </c>
      <c r="G29" s="20"/>
    </row>
    <row r="30" spans="2:7" ht="12.75">
      <c r="B30" s="11">
        <v>607</v>
      </c>
      <c r="C30" s="22" t="s">
        <v>317</v>
      </c>
      <c r="D30" s="110"/>
      <c r="E30" s="17" t="s">
        <v>258</v>
      </c>
      <c r="F30" s="20">
        <v>1434</v>
      </c>
      <c r="G30" s="20"/>
    </row>
    <row r="31" spans="2:7" ht="16.5" customHeight="1">
      <c r="B31" s="11" t="s">
        <v>259</v>
      </c>
      <c r="C31" s="22" t="s">
        <v>318</v>
      </c>
      <c r="D31" s="110"/>
      <c r="E31" s="17" t="s">
        <v>260</v>
      </c>
      <c r="F31" s="20">
        <v>5180</v>
      </c>
      <c r="G31" s="20"/>
    </row>
    <row r="32" spans="2:7" ht="12.75">
      <c r="B32" s="11">
        <v>61</v>
      </c>
      <c r="C32" s="14" t="s">
        <v>319</v>
      </c>
      <c r="D32" s="109"/>
      <c r="E32" s="17" t="s">
        <v>261</v>
      </c>
      <c r="F32" s="18">
        <f>F33+F34+F35+F36+F37</f>
        <v>0</v>
      </c>
      <c r="G32" s="18">
        <f>G33+G34+G35+G36+G37</f>
        <v>0</v>
      </c>
    </row>
    <row r="33" spans="2:7" ht="22.5">
      <c r="B33" s="11">
        <v>610</v>
      </c>
      <c r="C33" s="24" t="s">
        <v>323</v>
      </c>
      <c r="D33" s="112"/>
      <c r="E33" s="17" t="s">
        <v>262</v>
      </c>
      <c r="F33" s="18"/>
      <c r="G33" s="18"/>
    </row>
    <row r="34" spans="2:7" ht="22.5">
      <c r="B34" s="11">
        <v>611</v>
      </c>
      <c r="C34" s="21" t="s">
        <v>322</v>
      </c>
      <c r="D34" s="27"/>
      <c r="E34" s="17" t="s">
        <v>263</v>
      </c>
      <c r="F34" s="18"/>
      <c r="G34" s="18"/>
    </row>
    <row r="35" spans="2:7" ht="22.5">
      <c r="B35" s="11">
        <v>612</v>
      </c>
      <c r="C35" s="21" t="s">
        <v>321</v>
      </c>
      <c r="D35" s="27"/>
      <c r="E35" s="17" t="s">
        <v>264</v>
      </c>
      <c r="F35" s="18"/>
      <c r="G35" s="18"/>
    </row>
    <row r="36" spans="2:7" ht="12.75">
      <c r="B36" s="11">
        <v>613</v>
      </c>
      <c r="C36" s="19" t="s">
        <v>320</v>
      </c>
      <c r="D36" s="100"/>
      <c r="E36" s="17" t="s">
        <v>265</v>
      </c>
      <c r="F36" s="18"/>
      <c r="G36" s="18"/>
    </row>
    <row r="37" spans="1:7" ht="12.75">
      <c r="A37" s="35"/>
      <c r="B37" s="11">
        <v>619</v>
      </c>
      <c r="C37" s="22" t="s">
        <v>324</v>
      </c>
      <c r="D37" s="110"/>
      <c r="E37" s="17" t="s">
        <v>266</v>
      </c>
      <c r="F37" s="18"/>
      <c r="G37" s="18"/>
    </row>
    <row r="38" spans="2:7" ht="12.75">
      <c r="B38" s="11"/>
      <c r="C38" s="26" t="s">
        <v>326</v>
      </c>
      <c r="D38" s="113"/>
      <c r="E38" s="17" t="s">
        <v>267</v>
      </c>
      <c r="F38" s="18">
        <f>F39</f>
        <v>0</v>
      </c>
      <c r="G38" s="18">
        <f>G39</f>
        <v>0</v>
      </c>
    </row>
    <row r="39" spans="2:7" ht="12.75">
      <c r="B39" s="11">
        <v>739</v>
      </c>
      <c r="C39" s="19" t="s">
        <v>327</v>
      </c>
      <c r="D39" s="100"/>
      <c r="E39" s="17" t="s">
        <v>268</v>
      </c>
      <c r="F39" s="18"/>
      <c r="G39" s="18">
        <v>0</v>
      </c>
    </row>
    <row r="40" spans="2:7" ht="12.75">
      <c r="B40" s="11"/>
      <c r="C40" s="14" t="s">
        <v>328</v>
      </c>
      <c r="D40" s="109"/>
      <c r="E40" s="17" t="s">
        <v>269</v>
      </c>
      <c r="F40" s="18">
        <f>F41+F42</f>
        <v>573</v>
      </c>
      <c r="G40" s="18">
        <f>G41+G42</f>
        <v>0</v>
      </c>
    </row>
    <row r="41" spans="2:7" ht="12.75">
      <c r="B41" s="11">
        <v>630</v>
      </c>
      <c r="C41" s="19" t="s">
        <v>271</v>
      </c>
      <c r="D41" s="100"/>
      <c r="E41" s="17" t="s">
        <v>270</v>
      </c>
      <c r="F41" s="18">
        <v>573</v>
      </c>
      <c r="G41" s="18"/>
    </row>
    <row r="42" spans="2:7" ht="12.75">
      <c r="B42" s="11">
        <v>631</v>
      </c>
      <c r="C42" s="21" t="s">
        <v>273</v>
      </c>
      <c r="D42" s="27"/>
      <c r="E42" s="17" t="s">
        <v>272</v>
      </c>
      <c r="F42" s="18"/>
      <c r="G42" s="18"/>
    </row>
    <row r="43" spans="2:7" ht="12.75">
      <c r="B43" s="11"/>
      <c r="C43" s="14" t="s">
        <v>329</v>
      </c>
      <c r="D43" s="109"/>
      <c r="E43" s="17"/>
      <c r="F43" s="18"/>
      <c r="G43" s="18"/>
    </row>
    <row r="44" spans="2:7" ht="12.75">
      <c r="B44" s="11"/>
      <c r="C44" s="19" t="s">
        <v>330</v>
      </c>
      <c r="D44" s="100"/>
      <c r="E44" s="17" t="s">
        <v>274</v>
      </c>
      <c r="F44" s="18">
        <f>F14+F19-F25-F40</f>
        <v>81362</v>
      </c>
      <c r="G44" s="18">
        <v>0</v>
      </c>
    </row>
    <row r="45" spans="2:7" ht="12.75">
      <c r="B45" s="27"/>
      <c r="C45" s="19" t="s">
        <v>331</v>
      </c>
      <c r="D45" s="100"/>
      <c r="E45" s="17" t="s">
        <v>275</v>
      </c>
      <c r="F45" s="18"/>
      <c r="G45" s="18">
        <f>(G14+G19-G25-G32+G38-G40)*-1</f>
        <v>0</v>
      </c>
    </row>
    <row r="46" spans="2:7" ht="12.75">
      <c r="B46" s="11"/>
      <c r="C46" s="26" t="s">
        <v>332</v>
      </c>
      <c r="D46" s="113"/>
      <c r="E46" s="17"/>
      <c r="F46" s="28"/>
      <c r="G46" s="28"/>
    </row>
    <row r="47" spans="2:7" ht="12.75">
      <c r="B47" s="11"/>
      <c r="C47" s="21" t="s">
        <v>333</v>
      </c>
      <c r="D47" s="27">
        <v>3</v>
      </c>
      <c r="E47" s="17" t="s">
        <v>276</v>
      </c>
      <c r="F47" s="28">
        <f>F48+F49+F50+F51+F52+F53</f>
        <v>22098</v>
      </c>
      <c r="G47" s="28">
        <f>G48+G49+G50+G51+G52+G53</f>
        <v>0</v>
      </c>
    </row>
    <row r="48" spans="2:7" ht="22.5">
      <c r="B48" s="11">
        <v>720</v>
      </c>
      <c r="C48" s="21" t="s">
        <v>334</v>
      </c>
      <c r="D48" s="27"/>
      <c r="E48" s="17" t="s">
        <v>277</v>
      </c>
      <c r="F48" s="18">
        <v>19498</v>
      </c>
      <c r="G48" s="18"/>
    </row>
    <row r="49" spans="2:7" ht="22.5">
      <c r="B49" s="11">
        <v>721</v>
      </c>
      <c r="C49" s="21" t="s">
        <v>335</v>
      </c>
      <c r="D49" s="27"/>
      <c r="E49" s="17" t="s">
        <v>278</v>
      </c>
      <c r="F49" s="18"/>
      <c r="G49" s="18"/>
    </row>
    <row r="50" spans="2:7" ht="12.75">
      <c r="B50" s="11">
        <v>722</v>
      </c>
      <c r="C50" s="29" t="s">
        <v>336</v>
      </c>
      <c r="D50" s="114"/>
      <c r="E50" s="17" t="s">
        <v>279</v>
      </c>
      <c r="F50" s="18"/>
      <c r="G50" s="18"/>
    </row>
    <row r="51" spans="2:7" ht="12.75">
      <c r="B51" s="27">
        <v>723</v>
      </c>
      <c r="C51" s="29" t="s">
        <v>337</v>
      </c>
      <c r="D51" s="114"/>
      <c r="E51" s="17" t="s">
        <v>280</v>
      </c>
      <c r="F51" s="18"/>
      <c r="G51" s="18"/>
    </row>
    <row r="52" spans="2:7" ht="22.5">
      <c r="B52" s="36">
        <v>727725.726</v>
      </c>
      <c r="C52" s="29" t="s">
        <v>338</v>
      </c>
      <c r="D52" s="114"/>
      <c r="E52" s="17" t="s">
        <v>281</v>
      </c>
      <c r="F52" s="18">
        <v>2600</v>
      </c>
      <c r="G52" s="18">
        <v>0</v>
      </c>
    </row>
    <row r="53" spans="2:7" ht="12.75">
      <c r="B53" s="11">
        <v>729</v>
      </c>
      <c r="C53" s="19" t="s">
        <v>288</v>
      </c>
      <c r="D53" s="100"/>
      <c r="E53" s="17" t="s">
        <v>282</v>
      </c>
      <c r="F53" s="18"/>
      <c r="G53" s="18"/>
    </row>
    <row r="54" spans="2:7" ht="12.75">
      <c r="B54" s="11"/>
      <c r="C54" s="26" t="s">
        <v>339</v>
      </c>
      <c r="D54" s="113">
        <v>4</v>
      </c>
      <c r="E54" s="17" t="s">
        <v>283</v>
      </c>
      <c r="F54" s="18">
        <f>F55+F56+F57+F58+F59+F60+F61</f>
        <v>30667</v>
      </c>
      <c r="G54" s="18">
        <f>G55+G56+G57+G58+G59+G60+G61</f>
        <v>0</v>
      </c>
    </row>
    <row r="55" spans="2:7" ht="22.5">
      <c r="B55" s="11">
        <v>620</v>
      </c>
      <c r="C55" s="21" t="s">
        <v>334</v>
      </c>
      <c r="D55" s="27"/>
      <c r="E55" s="17" t="s">
        <v>284</v>
      </c>
      <c r="F55" s="18">
        <v>30659</v>
      </c>
      <c r="G55" s="18"/>
    </row>
    <row r="56" spans="2:7" ht="22.5">
      <c r="B56" s="27">
        <v>621</v>
      </c>
      <c r="C56" s="21" t="s">
        <v>335</v>
      </c>
      <c r="D56" s="27"/>
      <c r="E56" s="17" t="s">
        <v>285</v>
      </c>
      <c r="F56" s="18"/>
      <c r="G56" s="18"/>
    </row>
    <row r="57" spans="2:7" ht="12.75">
      <c r="B57" s="11">
        <v>622</v>
      </c>
      <c r="C57" s="29" t="s">
        <v>336</v>
      </c>
      <c r="D57" s="114"/>
      <c r="E57" s="17" t="s">
        <v>286</v>
      </c>
      <c r="F57" s="18"/>
      <c r="G57" s="18"/>
    </row>
    <row r="58" spans="2:7" ht="12.75">
      <c r="B58" s="11">
        <v>623</v>
      </c>
      <c r="C58" s="29" t="s">
        <v>294</v>
      </c>
      <c r="D58" s="114"/>
      <c r="E58" s="17" t="s">
        <v>287</v>
      </c>
      <c r="F58" s="18"/>
      <c r="G58" s="18"/>
    </row>
    <row r="59" spans="2:7" ht="12.75">
      <c r="B59" s="11">
        <v>624.625</v>
      </c>
      <c r="C59" s="29" t="s">
        <v>340</v>
      </c>
      <c r="D59" s="114"/>
      <c r="E59" s="17" t="s">
        <v>289</v>
      </c>
      <c r="F59" s="18">
        <v>8</v>
      </c>
      <c r="G59" s="18"/>
    </row>
    <row r="60" spans="2:7" ht="22.5">
      <c r="B60" s="11">
        <v>628</v>
      </c>
      <c r="C60" s="29" t="s">
        <v>341</v>
      </c>
      <c r="D60" s="114"/>
      <c r="E60" s="17" t="s">
        <v>290</v>
      </c>
      <c r="F60" s="18"/>
      <c r="G60" s="18"/>
    </row>
    <row r="61" spans="2:7" ht="12.75">
      <c r="B61" s="11">
        <v>629</v>
      </c>
      <c r="C61" s="29" t="s">
        <v>342</v>
      </c>
      <c r="D61" s="114"/>
      <c r="E61" s="17" t="s">
        <v>291</v>
      </c>
      <c r="F61" s="18"/>
      <c r="G61" s="18"/>
    </row>
    <row r="62" spans="2:7" ht="14.25" customHeight="1">
      <c r="B62" s="27"/>
      <c r="C62" s="26" t="s">
        <v>343</v>
      </c>
      <c r="D62" s="113"/>
      <c r="E62" s="17"/>
      <c r="F62" s="18"/>
      <c r="G62" s="18"/>
    </row>
    <row r="63" spans="2:7" ht="12.75">
      <c r="B63" s="11"/>
      <c r="C63" s="29" t="s">
        <v>346</v>
      </c>
      <c r="D63" s="114"/>
      <c r="E63" s="17" t="s">
        <v>292</v>
      </c>
      <c r="F63" s="18">
        <v>0</v>
      </c>
      <c r="G63" s="18">
        <v>0</v>
      </c>
    </row>
    <row r="64" spans="2:7" ht="12.75">
      <c r="B64" s="11"/>
      <c r="C64" s="26" t="s">
        <v>347</v>
      </c>
      <c r="D64" s="113"/>
      <c r="E64" s="17" t="s">
        <v>293</v>
      </c>
      <c r="F64" s="18">
        <f>F54-F47</f>
        <v>8569</v>
      </c>
      <c r="G64" s="18">
        <f>G54-G47</f>
        <v>0</v>
      </c>
    </row>
    <row r="65" spans="2:7" ht="12.75">
      <c r="B65" s="11"/>
      <c r="C65" s="29" t="s">
        <v>344</v>
      </c>
      <c r="D65" s="114"/>
      <c r="E65" s="17"/>
      <c r="F65" s="18"/>
      <c r="G65" s="18"/>
    </row>
    <row r="66" spans="2:7" ht="12.75">
      <c r="B66" s="11"/>
      <c r="C66" s="29" t="s">
        <v>345</v>
      </c>
      <c r="D66" s="114"/>
      <c r="E66" s="17" t="s">
        <v>295</v>
      </c>
      <c r="F66" s="18">
        <f>F44-F64</f>
        <v>72793</v>
      </c>
      <c r="G66" s="18"/>
    </row>
    <row r="67" spans="2:7" ht="12.75">
      <c r="B67" s="11"/>
      <c r="C67" s="29" t="s">
        <v>348</v>
      </c>
      <c r="D67" s="114"/>
      <c r="E67" s="17" t="s">
        <v>296</v>
      </c>
      <c r="F67" s="18"/>
      <c r="G67" s="18">
        <f>G45+G64</f>
        <v>0</v>
      </c>
    </row>
    <row r="68" spans="2:7" ht="12.75">
      <c r="B68" s="11"/>
      <c r="C68" s="29" t="s">
        <v>349</v>
      </c>
      <c r="D68" s="114"/>
      <c r="E68" s="17" t="s">
        <v>297</v>
      </c>
      <c r="F68" s="18">
        <f>F69+F70</f>
        <v>622</v>
      </c>
      <c r="G68" s="18">
        <v>0</v>
      </c>
    </row>
    <row r="69" spans="2:8" ht="12.75">
      <c r="B69" s="11">
        <v>821</v>
      </c>
      <c r="C69" s="29" t="s">
        <v>350</v>
      </c>
      <c r="D69" s="114"/>
      <c r="E69" s="17" t="s">
        <v>298</v>
      </c>
      <c r="F69" s="18">
        <v>622</v>
      </c>
      <c r="G69" s="18">
        <v>0</v>
      </c>
      <c r="H69" s="10"/>
    </row>
    <row r="70" spans="2:8" ht="12.75">
      <c r="B70" s="11">
        <v>822</v>
      </c>
      <c r="C70" s="29" t="s">
        <v>351</v>
      </c>
      <c r="D70" s="114"/>
      <c r="E70" s="17" t="s">
        <v>299</v>
      </c>
      <c r="F70" s="18">
        <v>0</v>
      </c>
      <c r="G70" s="18">
        <v>0</v>
      </c>
      <c r="H70" s="10"/>
    </row>
    <row r="71" spans="2:8" ht="12.75">
      <c r="B71" s="11"/>
      <c r="C71" s="29" t="s">
        <v>352</v>
      </c>
      <c r="D71" s="114"/>
      <c r="E71" s="17"/>
      <c r="F71" s="18"/>
      <c r="G71" s="18"/>
      <c r="H71" s="10"/>
    </row>
    <row r="72" spans="2:8" ht="12.75">
      <c r="B72" s="11"/>
      <c r="C72" s="29" t="s">
        <v>353</v>
      </c>
      <c r="D72" s="114"/>
      <c r="E72" s="17" t="s">
        <v>300</v>
      </c>
      <c r="F72" s="18">
        <f>F66-F68</f>
        <v>72171</v>
      </c>
      <c r="G72" s="18">
        <v>0</v>
      </c>
      <c r="H72" s="10"/>
    </row>
    <row r="73" spans="2:8" ht="12.75">
      <c r="B73" s="11"/>
      <c r="C73" s="29" t="s">
        <v>391</v>
      </c>
      <c r="D73" s="114"/>
      <c r="E73" s="17" t="s">
        <v>301</v>
      </c>
      <c r="F73" s="18">
        <f>F67</f>
        <v>0</v>
      </c>
      <c r="G73" s="18">
        <f>G67-G68</f>
        <v>0</v>
      </c>
      <c r="H73" s="10"/>
    </row>
    <row r="74" spans="2:7" ht="12.75">
      <c r="B74" s="11"/>
      <c r="C74" s="29" t="s">
        <v>354</v>
      </c>
      <c r="D74" s="114"/>
      <c r="E74" s="17"/>
      <c r="F74" s="18"/>
      <c r="G74" s="18"/>
    </row>
    <row r="75" spans="2:7" ht="12.75">
      <c r="B75" s="11"/>
      <c r="C75" s="29" t="s">
        <v>355</v>
      </c>
      <c r="D75" s="114">
        <v>5</v>
      </c>
      <c r="E75" s="17" t="s">
        <v>302</v>
      </c>
      <c r="F75" s="18">
        <f>F81+F76</f>
        <v>-29672</v>
      </c>
      <c r="G75" s="18">
        <f>G81</f>
        <v>0</v>
      </c>
    </row>
    <row r="76" spans="2:7" ht="22.5">
      <c r="B76" s="11"/>
      <c r="C76" s="29" t="s">
        <v>356</v>
      </c>
      <c r="D76" s="114"/>
      <c r="E76" s="17" t="s">
        <v>357</v>
      </c>
      <c r="F76" s="18">
        <f>F77+F80</f>
        <v>-48617</v>
      </c>
      <c r="G76" s="18">
        <v>0</v>
      </c>
    </row>
    <row r="77" spans="2:7" ht="26.25" customHeight="1">
      <c r="B77" s="11" t="s">
        <v>359</v>
      </c>
      <c r="C77" s="29" t="s">
        <v>373</v>
      </c>
      <c r="D77" s="114"/>
      <c r="E77" s="17" t="s">
        <v>358</v>
      </c>
      <c r="F77" s="18">
        <v>-48617</v>
      </c>
      <c r="G77" s="18"/>
    </row>
    <row r="78" spans="2:7" ht="22.5">
      <c r="B78" s="11" t="s">
        <v>364</v>
      </c>
      <c r="C78" s="29" t="s">
        <v>374</v>
      </c>
      <c r="D78" s="114"/>
      <c r="E78" s="17" t="s">
        <v>366</v>
      </c>
      <c r="F78" s="18"/>
      <c r="G78" s="18"/>
    </row>
    <row r="79" spans="2:7" ht="24" customHeight="1">
      <c r="B79" s="11" t="s">
        <v>365</v>
      </c>
      <c r="C79" s="29" t="s">
        <v>375</v>
      </c>
      <c r="D79" s="114"/>
      <c r="E79" s="17" t="s">
        <v>367</v>
      </c>
      <c r="F79" s="18"/>
      <c r="G79" s="18"/>
    </row>
    <row r="80" spans="2:7" ht="22.5">
      <c r="B80" s="11" t="s">
        <v>360</v>
      </c>
      <c r="C80" s="29" t="s">
        <v>376</v>
      </c>
      <c r="D80" s="114"/>
      <c r="E80" s="17" t="s">
        <v>368</v>
      </c>
      <c r="F80" s="18"/>
      <c r="G80" s="18"/>
    </row>
    <row r="81" spans="2:7" ht="22.5">
      <c r="B81" s="11"/>
      <c r="C81" s="29" t="s">
        <v>363</v>
      </c>
      <c r="D81" s="114"/>
      <c r="E81" s="17" t="s">
        <v>369</v>
      </c>
      <c r="F81" s="18">
        <f>F82+F84</f>
        <v>18945</v>
      </c>
      <c r="G81" s="18">
        <f>G82</f>
        <v>0</v>
      </c>
    </row>
    <row r="82" spans="2:7" ht="24.75" customHeight="1">
      <c r="B82" s="11" t="s">
        <v>362</v>
      </c>
      <c r="C82" s="29" t="s">
        <v>377</v>
      </c>
      <c r="D82" s="114"/>
      <c r="E82" s="17" t="s">
        <v>370</v>
      </c>
      <c r="F82" s="18">
        <v>18945</v>
      </c>
      <c r="G82" s="18"/>
    </row>
    <row r="83" spans="2:9" ht="24" customHeight="1">
      <c r="B83" s="11" t="s">
        <v>361</v>
      </c>
      <c r="C83" s="29" t="s">
        <v>378</v>
      </c>
      <c r="D83" s="114"/>
      <c r="E83" s="17" t="s">
        <v>371</v>
      </c>
      <c r="F83" s="18"/>
      <c r="G83" s="18"/>
      <c r="I83" s="58"/>
    </row>
    <row r="84" spans="2:7" ht="21.75" customHeight="1">
      <c r="B84" s="11" t="s">
        <v>360</v>
      </c>
      <c r="C84" s="29" t="s">
        <v>379</v>
      </c>
      <c r="D84" s="114"/>
      <c r="E84" s="17" t="s">
        <v>372</v>
      </c>
      <c r="F84" s="18"/>
      <c r="G84" s="18"/>
    </row>
    <row r="85" spans="2:7" ht="12.75">
      <c r="B85" s="11"/>
      <c r="C85" s="29" t="s">
        <v>380</v>
      </c>
      <c r="D85" s="114"/>
      <c r="E85" s="17"/>
      <c r="F85" s="18"/>
      <c r="G85" s="18"/>
    </row>
    <row r="86" spans="2:7" ht="12.75">
      <c r="B86" s="11"/>
      <c r="C86" s="29" t="s">
        <v>381</v>
      </c>
      <c r="D86" s="114"/>
      <c r="E86" s="17" t="s">
        <v>386</v>
      </c>
      <c r="F86" s="18">
        <f>F75+F72</f>
        <v>42499</v>
      </c>
      <c r="G86" s="18"/>
    </row>
    <row r="87" spans="2:7" ht="12.75">
      <c r="B87" s="11"/>
      <c r="C87" s="29" t="s">
        <v>382</v>
      </c>
      <c r="D87" s="114"/>
      <c r="E87" s="17" t="s">
        <v>387</v>
      </c>
      <c r="F87" s="18">
        <f>I84</f>
        <v>0</v>
      </c>
      <c r="G87" s="18">
        <f>-G73+G75</f>
        <v>0</v>
      </c>
    </row>
    <row r="88" spans="2:7" ht="12.75">
      <c r="B88" s="11"/>
      <c r="C88" s="29" t="s">
        <v>383</v>
      </c>
      <c r="D88" s="114"/>
      <c r="E88" s="17"/>
      <c r="F88" s="18"/>
      <c r="G88" s="18"/>
    </row>
    <row r="89" spans="2:7" ht="12.75">
      <c r="B89" s="11"/>
      <c r="C89" s="29" t="s">
        <v>384</v>
      </c>
      <c r="D89" s="114"/>
      <c r="E89" s="17" t="s">
        <v>388</v>
      </c>
      <c r="F89" s="18">
        <v>0</v>
      </c>
      <c r="G89" s="18">
        <v>0</v>
      </c>
    </row>
    <row r="90" spans="2:7" ht="12.75">
      <c r="B90" s="11"/>
      <c r="C90" s="29" t="s">
        <v>385</v>
      </c>
      <c r="D90" s="114"/>
      <c r="E90" s="17" t="s">
        <v>389</v>
      </c>
      <c r="F90" s="18">
        <v>0</v>
      </c>
      <c r="G90" s="18">
        <v>0</v>
      </c>
    </row>
    <row r="91" ht="12.75">
      <c r="G91" s="30"/>
    </row>
    <row r="92" spans="2:7" ht="36" customHeight="1">
      <c r="B92" s="10" t="s">
        <v>303</v>
      </c>
      <c r="C92" s="121" t="s">
        <v>304</v>
      </c>
      <c r="D92" s="121"/>
      <c r="E92" s="121"/>
      <c r="F92" s="122" t="s">
        <v>305</v>
      </c>
      <c r="G92" s="122"/>
    </row>
    <row r="93" ht="12.75">
      <c r="B93" s="10" t="s">
        <v>499</v>
      </c>
    </row>
    <row r="94" spans="6:7" ht="12.75">
      <c r="F94" s="32"/>
      <c r="G94" s="33"/>
    </row>
    <row r="95" spans="3:7" ht="12.75">
      <c r="C95" t="s">
        <v>306</v>
      </c>
      <c r="F95" s="34"/>
      <c r="G95" s="30"/>
    </row>
    <row r="98" ht="12.75">
      <c r="F98" t="s">
        <v>307</v>
      </c>
    </row>
  </sheetData>
  <sheetProtection/>
  <mergeCells count="5">
    <mergeCell ref="C92:E92"/>
    <mergeCell ref="F92:G92"/>
    <mergeCell ref="B7:G7"/>
    <mergeCell ref="B8:G8"/>
    <mergeCell ref="B9:G9"/>
  </mergeCells>
  <printOptions/>
  <pageMargins left="0.15748031496062992" right="0.15748031496062992" top="0.1968503937007874" bottom="0.196850393700787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9">
      <selection activeCell="M28" sqref="M28"/>
    </sheetView>
  </sheetViews>
  <sheetFormatPr defaultColWidth="9.140625" defaultRowHeight="12.75"/>
  <cols>
    <col min="1" max="1" width="2.7109375" style="0" customWidth="1"/>
    <col min="2" max="2" width="6.8515625" style="0" customWidth="1"/>
    <col min="3" max="3" width="60.7109375" style="0" customWidth="1"/>
    <col min="4" max="4" width="9.28125" style="0" customWidth="1"/>
    <col min="5" max="5" width="11.00390625" style="0" customWidth="1"/>
    <col min="6" max="6" width="10.7109375" style="0" customWidth="1"/>
    <col min="7" max="7" width="14.28125" style="0" customWidth="1"/>
    <col min="8" max="8" width="14.421875" style="0" customWidth="1"/>
  </cols>
  <sheetData>
    <row r="1" spans="2:8" ht="12.75">
      <c r="B1" s="10" t="s">
        <v>484</v>
      </c>
      <c r="C1" s="10"/>
      <c r="H1" s="1"/>
    </row>
    <row r="2" spans="2:8" ht="12.75">
      <c r="B2" s="10" t="s">
        <v>224</v>
      </c>
      <c r="C2" s="10"/>
      <c r="H2" s="1"/>
    </row>
    <row r="3" spans="2:8" ht="12.75">
      <c r="B3" s="10" t="s">
        <v>225</v>
      </c>
      <c r="C3" s="10"/>
      <c r="H3" s="1"/>
    </row>
    <row r="4" spans="2:3" ht="12.75">
      <c r="B4" s="10" t="s">
        <v>226</v>
      </c>
      <c r="C4" s="10"/>
    </row>
    <row r="5" spans="2:3" ht="12.75">
      <c r="B5" s="10" t="s">
        <v>227</v>
      </c>
      <c r="C5" s="10"/>
    </row>
    <row r="6" spans="2:3" ht="12.75">
      <c r="B6" s="10" t="s">
        <v>228</v>
      </c>
      <c r="C6" s="10"/>
    </row>
    <row r="8" spans="2:6" ht="25.5" customHeight="1">
      <c r="B8" s="127" t="s">
        <v>392</v>
      </c>
      <c r="C8" s="127"/>
      <c r="D8" s="127"/>
      <c r="E8" s="127"/>
      <c r="F8" s="127"/>
    </row>
    <row r="9" spans="2:6" ht="12.75">
      <c r="B9" s="127" t="s">
        <v>500</v>
      </c>
      <c r="C9" s="127"/>
      <c r="D9" s="127"/>
      <c r="E9" s="127"/>
      <c r="F9" s="127"/>
    </row>
    <row r="10" ht="12.75">
      <c r="F10" s="10" t="s">
        <v>231</v>
      </c>
    </row>
    <row r="11" spans="2:6" ht="22.5">
      <c r="B11" s="11" t="s">
        <v>393</v>
      </c>
      <c r="C11" s="11" t="s">
        <v>233</v>
      </c>
      <c r="D11" s="11" t="s">
        <v>234</v>
      </c>
      <c r="E11" s="11" t="s">
        <v>235</v>
      </c>
      <c r="F11" s="11" t="s">
        <v>236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94</v>
      </c>
      <c r="C14" s="209" t="s">
        <v>403</v>
      </c>
      <c r="D14" s="12">
        <v>301</v>
      </c>
      <c r="E14" s="15">
        <v>1809089</v>
      </c>
      <c r="F14" s="15"/>
    </row>
    <row r="15" spans="2:6" ht="12.75">
      <c r="B15" s="12"/>
      <c r="C15" s="210"/>
      <c r="D15" s="12"/>
      <c r="E15" s="15"/>
      <c r="F15" s="15"/>
    </row>
    <row r="16" spans="2:6" ht="12.75">
      <c r="B16" s="12" t="s">
        <v>95</v>
      </c>
      <c r="C16" s="209" t="s">
        <v>404</v>
      </c>
      <c r="D16" s="12">
        <v>302</v>
      </c>
      <c r="E16" s="15">
        <v>0</v>
      </c>
      <c r="F16" s="15"/>
    </row>
    <row r="17" spans="2:6" ht="12.75">
      <c r="B17" s="12" t="s">
        <v>96</v>
      </c>
      <c r="C17" s="209" t="s">
        <v>405</v>
      </c>
      <c r="D17" s="12">
        <v>303</v>
      </c>
      <c r="E17" s="15"/>
      <c r="F17" s="15"/>
    </row>
    <row r="18" spans="2:6" ht="22.5">
      <c r="B18" s="12" t="s">
        <v>97</v>
      </c>
      <c r="C18" s="211" t="s">
        <v>502</v>
      </c>
      <c r="D18" s="12">
        <v>304</v>
      </c>
      <c r="E18" s="15">
        <f>E14+E16-E17</f>
        <v>1809089</v>
      </c>
      <c r="F18" s="15">
        <f>F14-F16-F17</f>
        <v>0</v>
      </c>
    </row>
    <row r="19" spans="2:6" ht="12.75">
      <c r="B19" s="12"/>
      <c r="C19" s="12"/>
      <c r="D19" s="12"/>
      <c r="E19" s="15"/>
      <c r="F19" s="15"/>
    </row>
    <row r="20" spans="2:6" ht="12.75">
      <c r="B20" s="12">
        <v>5</v>
      </c>
      <c r="C20" s="210" t="s">
        <v>406</v>
      </c>
      <c r="D20" s="12">
        <v>305</v>
      </c>
      <c r="E20" s="15">
        <v>72171</v>
      </c>
      <c r="F20" s="15"/>
    </row>
    <row r="21" spans="2:6" ht="12.75">
      <c r="B21" s="12">
        <v>6</v>
      </c>
      <c r="C21" s="14" t="s">
        <v>407</v>
      </c>
      <c r="D21" s="12">
        <v>306</v>
      </c>
      <c r="E21" s="15">
        <v>-29672</v>
      </c>
      <c r="F21" s="15"/>
    </row>
    <row r="22" spans="2:6" ht="12.75">
      <c r="B22" s="12">
        <v>7</v>
      </c>
      <c r="C22" s="19" t="s">
        <v>408</v>
      </c>
      <c r="D22" s="12">
        <v>307</v>
      </c>
      <c r="E22" s="212">
        <f>E20+E21</f>
        <v>42499</v>
      </c>
      <c r="F22" s="212">
        <f>F20+F21</f>
        <v>0</v>
      </c>
    </row>
    <row r="23" spans="2:6" ht="12.75">
      <c r="B23" s="12"/>
      <c r="C23" s="19"/>
      <c r="D23" s="12"/>
      <c r="E23" s="212"/>
      <c r="F23" s="212"/>
    </row>
    <row r="24" spans="2:6" ht="12.75">
      <c r="B24" s="12">
        <v>8</v>
      </c>
      <c r="C24" s="19" t="s">
        <v>394</v>
      </c>
      <c r="D24" s="12">
        <v>308</v>
      </c>
      <c r="E24" s="212">
        <v>0</v>
      </c>
      <c r="F24" s="212">
        <v>0</v>
      </c>
    </row>
    <row r="25" spans="2:6" ht="12.75">
      <c r="B25" s="12">
        <v>9</v>
      </c>
      <c r="C25" s="19" t="s">
        <v>395</v>
      </c>
      <c r="D25" s="12">
        <v>309</v>
      </c>
      <c r="E25" s="212">
        <v>1854942</v>
      </c>
      <c r="F25" s="212">
        <v>0</v>
      </c>
    </row>
    <row r="26" spans="2:6" ht="12.75">
      <c r="B26" s="12">
        <v>10</v>
      </c>
      <c r="C26" s="19" t="s">
        <v>396</v>
      </c>
      <c r="D26" s="12">
        <v>310</v>
      </c>
      <c r="E26" s="212">
        <v>0</v>
      </c>
      <c r="F26" s="212"/>
    </row>
    <row r="27" spans="2:6" ht="12.75">
      <c r="B27" s="12">
        <v>11</v>
      </c>
      <c r="C27" s="19" t="s">
        <v>397</v>
      </c>
      <c r="D27" s="12">
        <v>311</v>
      </c>
      <c r="E27" s="212">
        <v>0</v>
      </c>
      <c r="F27" s="212">
        <f>F28-F29</f>
        <v>0</v>
      </c>
    </row>
    <row r="28" spans="2:6" ht="12.75">
      <c r="B28" s="12">
        <v>12</v>
      </c>
      <c r="C28" s="19" t="s">
        <v>409</v>
      </c>
      <c r="D28" s="12">
        <v>312</v>
      </c>
      <c r="E28" s="212">
        <v>0</v>
      </c>
      <c r="F28" s="212">
        <v>0</v>
      </c>
    </row>
    <row r="29" spans="2:6" ht="12.75">
      <c r="B29" s="12">
        <v>13</v>
      </c>
      <c r="C29" s="19" t="s">
        <v>410</v>
      </c>
      <c r="D29" s="12">
        <v>313</v>
      </c>
      <c r="E29" s="212">
        <v>3354</v>
      </c>
      <c r="F29" s="212">
        <v>0</v>
      </c>
    </row>
    <row r="30" spans="2:6" ht="12.75">
      <c r="B30" s="12"/>
      <c r="C30" s="38"/>
      <c r="D30" s="12"/>
      <c r="E30" s="212">
        <v>0</v>
      </c>
      <c r="F30" s="212">
        <v>0</v>
      </c>
    </row>
    <row r="31" spans="2:6" ht="12.75">
      <c r="B31" s="12">
        <v>14</v>
      </c>
      <c r="C31" s="19" t="s">
        <v>411</v>
      </c>
      <c r="D31" s="12">
        <v>314</v>
      </c>
      <c r="E31" s="212">
        <f>E18+E22+E29-E25</f>
        <v>0</v>
      </c>
      <c r="F31" s="212">
        <f>F18+F22</f>
        <v>0</v>
      </c>
    </row>
    <row r="32" spans="2:8" ht="12.75">
      <c r="B32" s="12"/>
      <c r="C32" s="39"/>
      <c r="D32" s="12"/>
      <c r="E32" s="212"/>
      <c r="F32" s="212"/>
      <c r="H32" s="58"/>
    </row>
    <row r="33" spans="2:7" ht="12.75">
      <c r="B33" s="12"/>
      <c r="C33" s="14" t="s">
        <v>398</v>
      </c>
      <c r="D33" s="12"/>
      <c r="E33" s="212"/>
      <c r="F33" s="212"/>
      <c r="G33" s="10"/>
    </row>
    <row r="34" spans="2:7" ht="12.75">
      <c r="B34" s="12">
        <v>15</v>
      </c>
      <c r="C34" s="19" t="s">
        <v>412</v>
      </c>
      <c r="D34" s="12">
        <v>315</v>
      </c>
      <c r="E34" s="212">
        <v>2548232</v>
      </c>
      <c r="F34" s="212"/>
      <c r="G34" s="10"/>
    </row>
    <row r="35" spans="2:6" ht="12.75">
      <c r="B35" s="12">
        <v>16</v>
      </c>
      <c r="C35" s="19" t="s">
        <v>400</v>
      </c>
      <c r="D35" s="12">
        <v>316</v>
      </c>
      <c r="E35" s="212"/>
      <c r="F35" s="212"/>
    </row>
    <row r="36" spans="2:8" ht="12.75">
      <c r="B36" s="12">
        <v>17</v>
      </c>
      <c r="C36" s="19" t="s">
        <v>401</v>
      </c>
      <c r="D36" s="12">
        <v>317</v>
      </c>
      <c r="E36" s="212">
        <v>2548232</v>
      </c>
      <c r="F36" s="212"/>
      <c r="H36" s="58"/>
    </row>
    <row r="37" spans="2:6" ht="12.75">
      <c r="B37" s="12">
        <v>18</v>
      </c>
      <c r="C37" s="21" t="s">
        <v>402</v>
      </c>
      <c r="D37" s="12">
        <v>318</v>
      </c>
      <c r="E37" s="212">
        <f>E34+E35-E36</f>
        <v>0</v>
      </c>
      <c r="F37" s="212"/>
    </row>
    <row r="38" spans="2:6" ht="12.75">
      <c r="B38" s="40"/>
      <c r="C38" s="41"/>
      <c r="D38" s="42"/>
      <c r="E38" s="41"/>
      <c r="F38" s="41"/>
    </row>
    <row r="39" spans="2:6" ht="12.75">
      <c r="B39" s="40"/>
      <c r="C39" s="41"/>
      <c r="D39" s="42"/>
      <c r="E39" s="41"/>
      <c r="F39" s="41"/>
    </row>
    <row r="40" spans="2:6" ht="35.25" customHeight="1">
      <c r="B40" s="43" t="s">
        <v>303</v>
      </c>
      <c r="C40" s="121" t="s">
        <v>304</v>
      </c>
      <c r="D40" s="121"/>
      <c r="E40" s="122" t="s">
        <v>305</v>
      </c>
      <c r="F40" s="122"/>
    </row>
    <row r="41" ht="12.75">
      <c r="B41" s="10" t="s">
        <v>501</v>
      </c>
    </row>
    <row r="42" spans="3:6" ht="12.75">
      <c r="C42" s="44"/>
      <c r="E42" s="32"/>
      <c r="F42" s="33"/>
    </row>
    <row r="43" spans="2:6" ht="12.75">
      <c r="B43" s="40"/>
      <c r="C43" s="41"/>
      <c r="D43" s="42"/>
      <c r="E43" s="41"/>
      <c r="F43" s="41"/>
    </row>
    <row r="44" spans="2:6" ht="12.75">
      <c r="B44" s="40"/>
      <c r="C44" s="41"/>
      <c r="D44" s="42"/>
      <c r="E44" s="41"/>
      <c r="F44" s="41"/>
    </row>
  </sheetData>
  <sheetProtection/>
  <mergeCells count="4">
    <mergeCell ref="C40:D40"/>
    <mergeCell ref="E40:F40"/>
    <mergeCell ref="B8:F8"/>
    <mergeCell ref="B9:F9"/>
  </mergeCells>
  <printOptions/>
  <pageMargins left="0.15748031496062992" right="0.15748031496062992" top="0.3937007874015748" bottom="0.3937007874015748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9"/>
  <sheetViews>
    <sheetView zoomScalePageLayoutView="0" workbookViewId="0" topLeftCell="A34">
      <selection activeCell="C21" sqref="C21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3.140625" style="0" customWidth="1"/>
    <col min="4" max="4" width="9.28125" style="0" customWidth="1"/>
    <col min="5" max="5" width="6.7109375" style="0" customWidth="1"/>
    <col min="6" max="6" width="4.57421875" style="0" customWidth="1"/>
    <col min="7" max="7" width="10.140625" style="0" customWidth="1"/>
    <col min="8" max="8" width="9.8515625" style="0" customWidth="1"/>
  </cols>
  <sheetData>
    <row r="1" spans="2:5" ht="12.75">
      <c r="B1" s="10" t="s">
        <v>483</v>
      </c>
      <c r="C1" s="10"/>
      <c r="D1" s="10"/>
      <c r="E1" s="10"/>
    </row>
    <row r="2" spans="2:5" ht="12.75">
      <c r="B2" s="10" t="s">
        <v>224</v>
      </c>
      <c r="C2" s="10"/>
      <c r="D2" s="10"/>
      <c r="E2" s="10"/>
    </row>
    <row r="3" spans="2:5" ht="12.75">
      <c r="B3" s="10" t="s">
        <v>225</v>
      </c>
      <c r="C3" s="10"/>
      <c r="D3" s="10"/>
      <c r="E3" s="10"/>
    </row>
    <row r="4" spans="2:5" ht="12.75">
      <c r="B4" s="10" t="s">
        <v>226</v>
      </c>
      <c r="C4" s="10"/>
      <c r="D4" s="10"/>
      <c r="E4" s="10"/>
    </row>
    <row r="5" spans="2:5" ht="12.75">
      <c r="B5" s="10" t="s">
        <v>227</v>
      </c>
      <c r="C5" s="10"/>
      <c r="D5" s="10"/>
      <c r="E5" s="10"/>
    </row>
    <row r="6" spans="2:5" ht="12.75">
      <c r="B6" s="10" t="s">
        <v>228</v>
      </c>
      <c r="C6" s="10"/>
      <c r="D6" s="10"/>
      <c r="E6" s="10"/>
    </row>
    <row r="7" spans="3:5" ht="12.75">
      <c r="C7" s="45"/>
      <c r="D7" s="45"/>
      <c r="E7" s="45"/>
    </row>
    <row r="8" spans="2:8" ht="12.75">
      <c r="B8" s="127" t="s">
        <v>413</v>
      </c>
      <c r="C8" s="127"/>
      <c r="D8" s="127"/>
      <c r="E8" s="127"/>
      <c r="F8" s="127"/>
      <c r="G8" s="127"/>
      <c r="H8" s="127"/>
    </row>
    <row r="9" spans="2:8" ht="12.75">
      <c r="B9" s="128" t="s">
        <v>414</v>
      </c>
      <c r="C9" s="128"/>
      <c r="D9" s="128"/>
      <c r="E9" s="128"/>
      <c r="F9" s="128"/>
      <c r="G9" s="128"/>
      <c r="H9" s="128"/>
    </row>
    <row r="10" spans="2:8" ht="12.75">
      <c r="B10" s="129" t="s">
        <v>503</v>
      </c>
      <c r="C10" s="130"/>
      <c r="D10" s="130"/>
      <c r="E10" s="130"/>
      <c r="F10" s="130"/>
      <c r="G10" s="130"/>
      <c r="H10" s="130"/>
    </row>
    <row r="11" ht="12.75">
      <c r="H11" s="10"/>
    </row>
    <row r="12" spans="2:8" ht="12.75">
      <c r="B12" s="134" t="s">
        <v>423</v>
      </c>
      <c r="C12" s="136" t="s">
        <v>415</v>
      </c>
      <c r="D12" s="59"/>
      <c r="E12" s="132" t="s">
        <v>421</v>
      </c>
      <c r="F12" s="132" t="s">
        <v>234</v>
      </c>
      <c r="G12" s="138" t="s">
        <v>416</v>
      </c>
      <c r="H12" s="139"/>
    </row>
    <row r="13" spans="2:8" ht="22.5">
      <c r="B13" s="135"/>
      <c r="C13" s="136"/>
      <c r="D13" s="118" t="s">
        <v>420</v>
      </c>
      <c r="E13" s="133"/>
      <c r="F13" s="137"/>
      <c r="G13" s="46" t="s">
        <v>235</v>
      </c>
      <c r="H13" s="46" t="s">
        <v>236</v>
      </c>
    </row>
    <row r="14" spans="2:8" ht="12.7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</row>
    <row r="15" spans="2:8" ht="14.25">
      <c r="B15" s="60" t="s">
        <v>94</v>
      </c>
      <c r="C15" s="26" t="s">
        <v>422</v>
      </c>
      <c r="D15" s="26"/>
      <c r="E15" s="26"/>
      <c r="F15" s="12"/>
      <c r="G15" s="15"/>
      <c r="H15" s="15"/>
    </row>
    <row r="16" spans="2:8" ht="17.25" customHeight="1">
      <c r="B16" s="12" t="s">
        <v>100</v>
      </c>
      <c r="C16" s="21" t="s">
        <v>424</v>
      </c>
      <c r="D16" s="21"/>
      <c r="E16" s="21" t="s">
        <v>426</v>
      </c>
      <c r="F16" s="12">
        <v>401</v>
      </c>
      <c r="G16" s="47">
        <v>4319</v>
      </c>
      <c r="H16" s="47">
        <v>0</v>
      </c>
    </row>
    <row r="17" spans="2:8" ht="22.5">
      <c r="B17" s="12" t="s">
        <v>101</v>
      </c>
      <c r="C17" s="21" t="s">
        <v>429</v>
      </c>
      <c r="D17" s="21"/>
      <c r="E17" s="21" t="s">
        <v>427</v>
      </c>
      <c r="F17" s="12">
        <v>402</v>
      </c>
      <c r="G17" s="48">
        <v>0</v>
      </c>
      <c r="H17" s="48"/>
    </row>
    <row r="18" spans="2:8" ht="22.5">
      <c r="B18" s="12" t="s">
        <v>103</v>
      </c>
      <c r="C18" s="21" t="s">
        <v>428</v>
      </c>
      <c r="D18" s="21"/>
      <c r="E18" s="21" t="s">
        <v>426</v>
      </c>
      <c r="F18" s="12">
        <v>403</v>
      </c>
      <c r="G18" s="48">
        <v>48320</v>
      </c>
      <c r="H18" s="48"/>
    </row>
    <row r="19" spans="2:8" ht="22.5">
      <c r="B19" s="12" t="s">
        <v>104</v>
      </c>
      <c r="C19" s="21" t="s">
        <v>425</v>
      </c>
      <c r="D19" s="24"/>
      <c r="E19" s="24" t="s">
        <v>427</v>
      </c>
      <c r="F19" s="12">
        <v>404</v>
      </c>
      <c r="G19" s="48"/>
      <c r="H19" s="48"/>
    </row>
    <row r="20" spans="2:8" ht="12.75">
      <c r="B20" s="12" t="s">
        <v>105</v>
      </c>
      <c r="C20" s="21" t="s">
        <v>430</v>
      </c>
      <c r="D20" s="21"/>
      <c r="E20" s="21" t="s">
        <v>426</v>
      </c>
      <c r="F20" s="12">
        <v>405</v>
      </c>
      <c r="G20" s="48"/>
      <c r="H20" s="48"/>
    </row>
    <row r="21" spans="2:8" ht="16.5" customHeight="1">
      <c r="B21" s="12" t="s">
        <v>106</v>
      </c>
      <c r="C21" s="21" t="s">
        <v>431</v>
      </c>
      <c r="D21" s="49"/>
      <c r="E21" s="49" t="s">
        <v>427</v>
      </c>
      <c r="F21" s="50">
        <v>406</v>
      </c>
      <c r="G21" s="51"/>
      <c r="H21" s="51"/>
    </row>
    <row r="22" spans="2:8" ht="12.75">
      <c r="B22" s="12" t="s">
        <v>107</v>
      </c>
      <c r="C22" s="21" t="s">
        <v>432</v>
      </c>
      <c r="D22" s="21"/>
      <c r="E22" s="21" t="s">
        <v>426</v>
      </c>
      <c r="F22" s="12">
        <v>407</v>
      </c>
      <c r="G22" s="48">
        <v>44808</v>
      </c>
      <c r="H22" s="48">
        <v>0</v>
      </c>
    </row>
    <row r="23" spans="2:8" ht="12.75">
      <c r="B23" s="12" t="s">
        <v>108</v>
      </c>
      <c r="C23" s="21" t="s">
        <v>433</v>
      </c>
      <c r="D23" s="21"/>
      <c r="E23" s="21" t="s">
        <v>426</v>
      </c>
      <c r="F23" s="12">
        <v>408</v>
      </c>
      <c r="G23" s="48">
        <v>52069</v>
      </c>
      <c r="H23" s="48">
        <v>0</v>
      </c>
    </row>
    <row r="24" spans="2:8" ht="12.75">
      <c r="B24" s="12" t="s">
        <v>109</v>
      </c>
      <c r="C24" s="21" t="s">
        <v>434</v>
      </c>
      <c r="D24" s="21"/>
      <c r="E24" s="21" t="s">
        <v>427</v>
      </c>
      <c r="F24" s="12">
        <v>409</v>
      </c>
      <c r="G24" s="48">
        <v>30940</v>
      </c>
      <c r="H24" s="48"/>
    </row>
    <row r="25" spans="2:8" ht="22.5">
      <c r="B25" s="12" t="s">
        <v>110</v>
      </c>
      <c r="C25" s="21" t="s">
        <v>435</v>
      </c>
      <c r="D25" s="21"/>
      <c r="E25" s="21" t="s">
        <v>427</v>
      </c>
      <c r="F25" s="12">
        <v>410</v>
      </c>
      <c r="G25" s="48">
        <v>130</v>
      </c>
      <c r="H25" s="48">
        <v>0</v>
      </c>
    </row>
    <row r="26" spans="2:8" ht="12.75">
      <c r="B26" s="12" t="s">
        <v>111</v>
      </c>
      <c r="C26" s="21" t="s">
        <v>436</v>
      </c>
      <c r="D26" s="21"/>
      <c r="E26" s="21" t="s">
        <v>427</v>
      </c>
      <c r="F26" s="12">
        <v>411</v>
      </c>
      <c r="G26" s="48">
        <v>1346</v>
      </c>
      <c r="H26" s="48">
        <v>0</v>
      </c>
    </row>
    <row r="27" spans="2:8" ht="12.75">
      <c r="B27" s="12" t="s">
        <v>437</v>
      </c>
      <c r="C27" s="21" t="s">
        <v>438</v>
      </c>
      <c r="D27" s="21"/>
      <c r="E27" s="21" t="s">
        <v>427</v>
      </c>
      <c r="F27" s="12">
        <v>412</v>
      </c>
      <c r="G27" s="48">
        <v>0</v>
      </c>
      <c r="H27" s="48">
        <v>0</v>
      </c>
    </row>
    <row r="28" spans="2:8" ht="12.75">
      <c r="B28" s="12" t="s">
        <v>112</v>
      </c>
      <c r="C28" s="21" t="s">
        <v>439</v>
      </c>
      <c r="D28" s="21"/>
      <c r="E28" s="21" t="s">
        <v>427</v>
      </c>
      <c r="F28" s="12">
        <v>413</v>
      </c>
      <c r="G28" s="48"/>
      <c r="H28" s="48"/>
    </row>
    <row r="29" spans="2:8" ht="12.75">
      <c r="B29" s="12" t="s">
        <v>113</v>
      </c>
      <c r="C29" s="21" t="s">
        <v>440</v>
      </c>
      <c r="D29" s="21"/>
      <c r="E29" s="21" t="s">
        <v>426</v>
      </c>
      <c r="F29" s="12">
        <v>414</v>
      </c>
      <c r="G29" s="48">
        <v>432980</v>
      </c>
      <c r="H29" s="48">
        <v>0</v>
      </c>
    </row>
    <row r="30" spans="2:8" ht="12.75">
      <c r="B30" s="12" t="s">
        <v>114</v>
      </c>
      <c r="C30" s="21" t="s">
        <v>417</v>
      </c>
      <c r="D30" s="21"/>
      <c r="E30" s="21" t="s">
        <v>427</v>
      </c>
      <c r="F30" s="52">
        <v>415</v>
      </c>
      <c r="G30" s="48">
        <f>1323+214+419+4547+574-1</f>
        <v>7076</v>
      </c>
      <c r="H30" s="48"/>
    </row>
    <row r="31" spans="2:8" ht="22.5">
      <c r="B31" s="12" t="s">
        <v>441</v>
      </c>
      <c r="C31" s="21" t="s">
        <v>442</v>
      </c>
      <c r="D31" s="21">
        <v>9</v>
      </c>
      <c r="E31" s="21" t="s">
        <v>443</v>
      </c>
      <c r="F31" s="12">
        <v>416</v>
      </c>
      <c r="G31" s="48">
        <f>+G16-G17+G18-G19+G20-G21+G22+G23-G24-G25-G26-G27-G28+G29-G30</f>
        <v>543004</v>
      </c>
      <c r="H31" s="48">
        <f>+H16-H17+H18-H19+H20-H21+H22+H23-H24-H25-H26-H27-H28+H29-H30</f>
        <v>0</v>
      </c>
    </row>
    <row r="32" spans="2:8" ht="14.25">
      <c r="B32" s="60">
        <v>2</v>
      </c>
      <c r="C32" s="21" t="s">
        <v>444</v>
      </c>
      <c r="D32" s="21"/>
      <c r="E32" s="21"/>
      <c r="F32" s="12"/>
      <c r="G32" s="48"/>
      <c r="H32" s="48"/>
    </row>
    <row r="33" spans="2:8" ht="12.75">
      <c r="B33" s="12" t="s">
        <v>99</v>
      </c>
      <c r="C33" s="21" t="s">
        <v>445</v>
      </c>
      <c r="D33" s="53"/>
      <c r="E33" s="53" t="s">
        <v>426</v>
      </c>
      <c r="F33" s="50">
        <v>417</v>
      </c>
      <c r="G33" s="51"/>
      <c r="H33" s="51"/>
    </row>
    <row r="34" spans="2:8" ht="12.75">
      <c r="B34" s="12" t="s">
        <v>98</v>
      </c>
      <c r="C34" s="54" t="s">
        <v>446</v>
      </c>
      <c r="D34" s="54"/>
      <c r="E34" s="54" t="s">
        <v>427</v>
      </c>
      <c r="F34" s="50">
        <v>418</v>
      </c>
      <c r="G34" s="51"/>
      <c r="H34" s="51"/>
    </row>
    <row r="35" spans="2:8" ht="12.75">
      <c r="B35" s="12" t="s">
        <v>102</v>
      </c>
      <c r="C35" s="53" t="s">
        <v>447</v>
      </c>
      <c r="D35" s="53"/>
      <c r="E35" s="53" t="s">
        <v>427</v>
      </c>
      <c r="F35" s="12">
        <v>419</v>
      </c>
      <c r="G35" s="55"/>
      <c r="H35" s="55"/>
    </row>
    <row r="36" spans="2:8" ht="14.25" customHeight="1">
      <c r="B36" s="12" t="s">
        <v>115</v>
      </c>
      <c r="C36" s="21" t="s">
        <v>448</v>
      </c>
      <c r="D36" s="21"/>
      <c r="E36" s="21" t="s">
        <v>426</v>
      </c>
      <c r="F36" s="12">
        <v>420</v>
      </c>
      <c r="G36" s="48"/>
      <c r="H36" s="48"/>
    </row>
    <row r="37" spans="2:8" ht="22.5">
      <c r="B37" s="12" t="s">
        <v>116</v>
      </c>
      <c r="C37" s="21" t="s">
        <v>449</v>
      </c>
      <c r="D37" s="56"/>
      <c r="E37" s="21" t="s">
        <v>427</v>
      </c>
      <c r="F37" s="12">
        <v>421</v>
      </c>
      <c r="G37" s="48"/>
      <c r="H37" s="48"/>
    </row>
    <row r="38" spans="2:8" ht="12.75">
      <c r="B38" s="12" t="s">
        <v>117</v>
      </c>
      <c r="C38" s="24" t="s">
        <v>451</v>
      </c>
      <c r="D38" s="21"/>
      <c r="E38" s="21" t="s">
        <v>427</v>
      </c>
      <c r="F38" s="12">
        <v>422</v>
      </c>
      <c r="G38" s="47"/>
      <c r="H38" s="47"/>
    </row>
    <row r="39" spans="2:8" ht="12.75">
      <c r="B39" s="12" t="s">
        <v>118</v>
      </c>
      <c r="C39" s="21" t="s">
        <v>450</v>
      </c>
      <c r="D39" s="29"/>
      <c r="E39" s="29" t="s">
        <v>426</v>
      </c>
      <c r="F39" s="12">
        <v>423</v>
      </c>
      <c r="G39" s="57"/>
      <c r="H39" s="57"/>
    </row>
    <row r="40" spans="2:8" ht="12.75">
      <c r="B40" s="12" t="s">
        <v>119</v>
      </c>
      <c r="C40" s="21" t="s">
        <v>452</v>
      </c>
      <c r="D40" s="21"/>
      <c r="E40" s="21" t="s">
        <v>427</v>
      </c>
      <c r="F40" s="52">
        <v>424</v>
      </c>
      <c r="G40" s="48"/>
      <c r="H40" s="48"/>
    </row>
    <row r="41" spans="2:8" ht="12.75">
      <c r="B41" s="12" t="s">
        <v>120</v>
      </c>
      <c r="C41" s="21" t="s">
        <v>453</v>
      </c>
      <c r="D41" s="21"/>
      <c r="E41" s="21" t="s">
        <v>426</v>
      </c>
      <c r="F41" s="12">
        <v>425</v>
      </c>
      <c r="G41" s="48"/>
      <c r="H41" s="48"/>
    </row>
    <row r="42" spans="2:8" ht="12.75">
      <c r="B42" s="12" t="s">
        <v>121</v>
      </c>
      <c r="C42" s="24" t="s">
        <v>454</v>
      </c>
      <c r="D42" s="24"/>
      <c r="E42" s="24" t="s">
        <v>427</v>
      </c>
      <c r="F42" s="12">
        <v>426</v>
      </c>
      <c r="G42" s="48"/>
      <c r="H42" s="48"/>
    </row>
    <row r="43" spans="2:8" ht="12.75">
      <c r="B43" s="12" t="s">
        <v>455</v>
      </c>
      <c r="C43" s="21" t="s">
        <v>456</v>
      </c>
      <c r="D43" s="21"/>
      <c r="E43" s="21" t="s">
        <v>426</v>
      </c>
      <c r="F43" s="12">
        <v>427</v>
      </c>
      <c r="G43" s="48"/>
      <c r="H43" s="48"/>
    </row>
    <row r="44" spans="2:8" ht="12.75">
      <c r="B44" s="12" t="s">
        <v>457</v>
      </c>
      <c r="C44" s="21" t="s">
        <v>458</v>
      </c>
      <c r="D44" s="56"/>
      <c r="E44" s="21" t="s">
        <v>427</v>
      </c>
      <c r="F44" s="12">
        <v>428</v>
      </c>
      <c r="G44" s="48">
        <v>732925</v>
      </c>
      <c r="H44" s="48"/>
    </row>
    <row r="45" spans="2:8" ht="22.5">
      <c r="B45" s="12" t="s">
        <v>459</v>
      </c>
      <c r="C45" s="29" t="s">
        <v>460</v>
      </c>
      <c r="D45" s="29"/>
      <c r="E45" s="29" t="s">
        <v>443</v>
      </c>
      <c r="F45" s="12">
        <v>429</v>
      </c>
      <c r="G45" s="48">
        <f>+G33-G34-G35+G36-G37-G38+G39-G40+G41-G42+G43-G44</f>
        <v>-732925</v>
      </c>
      <c r="H45" s="48">
        <f>+H33-H34-H35+H36-H37-H38+H39-H40+H41-H42+H43-H44</f>
        <v>0</v>
      </c>
    </row>
    <row r="46" spans="2:8" ht="12.75">
      <c r="B46" s="12"/>
      <c r="C46" s="29"/>
      <c r="D46" s="29"/>
      <c r="E46" s="29"/>
      <c r="F46" s="12"/>
      <c r="G46" s="48"/>
      <c r="H46" s="48"/>
    </row>
    <row r="47" spans="2:8" ht="22.5">
      <c r="B47" s="12">
        <v>3</v>
      </c>
      <c r="C47" s="26" t="s">
        <v>461</v>
      </c>
      <c r="D47" s="26"/>
      <c r="E47" s="26" t="s">
        <v>443</v>
      </c>
      <c r="F47" s="12">
        <v>430</v>
      </c>
      <c r="G47" s="47">
        <f>+G31+G45</f>
        <v>-189921</v>
      </c>
      <c r="H47" s="47">
        <f>+H31+H45</f>
        <v>0</v>
      </c>
    </row>
    <row r="48" spans="2:8" ht="12.75">
      <c r="B48" s="12"/>
      <c r="C48" s="26"/>
      <c r="D48" s="26"/>
      <c r="E48" s="26"/>
      <c r="F48" s="12"/>
      <c r="G48" s="47"/>
      <c r="H48" s="47"/>
    </row>
    <row r="49" spans="2:8" ht="12.75">
      <c r="B49" s="12">
        <v>4</v>
      </c>
      <c r="C49" s="26" t="s">
        <v>462</v>
      </c>
      <c r="D49" s="26"/>
      <c r="E49" s="26" t="s">
        <v>443</v>
      </c>
      <c r="F49" s="12">
        <v>431</v>
      </c>
      <c r="G49" s="47">
        <v>189921</v>
      </c>
      <c r="H49" s="47"/>
    </row>
    <row r="50" spans="2:8" ht="22.5">
      <c r="B50" s="12">
        <v>5</v>
      </c>
      <c r="C50" s="26" t="s">
        <v>463</v>
      </c>
      <c r="D50" s="26"/>
      <c r="E50" s="26" t="s">
        <v>464</v>
      </c>
      <c r="F50" s="52">
        <v>432</v>
      </c>
      <c r="G50" s="47"/>
      <c r="H50" s="47"/>
    </row>
    <row r="51" spans="2:11" ht="12.75">
      <c r="B51" s="12">
        <v>6</v>
      </c>
      <c r="C51" s="53" t="s">
        <v>465</v>
      </c>
      <c r="D51" s="53"/>
      <c r="E51" s="53" t="s">
        <v>466</v>
      </c>
      <c r="F51" s="12">
        <v>433</v>
      </c>
      <c r="G51" s="47">
        <f>+G47+G49+G50</f>
        <v>0</v>
      </c>
      <c r="H51" s="47">
        <f>+H47+H49+H50</f>
        <v>0</v>
      </c>
      <c r="K51" s="58"/>
    </row>
    <row r="52" spans="3:5" ht="12.75">
      <c r="C52" s="10"/>
      <c r="D52" s="10"/>
      <c r="E52" s="10"/>
    </row>
    <row r="53" spans="2:9" ht="17.25" customHeight="1">
      <c r="B53" s="10"/>
      <c r="C53" s="131" t="s">
        <v>504</v>
      </c>
      <c r="D53" s="131"/>
      <c r="E53" s="131"/>
      <c r="F53" s="131"/>
      <c r="G53" s="122" t="s">
        <v>418</v>
      </c>
      <c r="H53" s="122"/>
      <c r="I53" s="10"/>
    </row>
    <row r="54" spans="2:9" ht="15.75" customHeight="1">
      <c r="B54" s="10"/>
      <c r="C54" s="10" t="s">
        <v>501</v>
      </c>
      <c r="D54" s="10"/>
      <c r="E54" s="10"/>
      <c r="F54" s="10" t="s">
        <v>419</v>
      </c>
      <c r="G54" s="123"/>
      <c r="H54" s="123"/>
      <c r="I54" s="10"/>
    </row>
    <row r="55" spans="7:9" ht="12.75">
      <c r="G55" s="32"/>
      <c r="H55" s="33"/>
      <c r="I55" s="10"/>
    </row>
    <row r="56" spans="7:9" ht="12.75">
      <c r="G56" s="34"/>
      <c r="H56" s="30"/>
      <c r="I56" s="10"/>
    </row>
    <row r="57" ht="12.75">
      <c r="H57" s="115"/>
    </row>
    <row r="58" ht="12.75">
      <c r="H58" s="115"/>
    </row>
    <row r="59" ht="12.75">
      <c r="G59" s="58"/>
    </row>
  </sheetData>
  <sheetProtection/>
  <mergeCells count="10">
    <mergeCell ref="G53:H54"/>
    <mergeCell ref="B8:H8"/>
    <mergeCell ref="B9:H9"/>
    <mergeCell ref="B10:H10"/>
    <mergeCell ref="C53:F53"/>
    <mergeCell ref="E12:E13"/>
    <mergeCell ref="B12:B13"/>
    <mergeCell ref="C12:C13"/>
    <mergeCell ref="F12:F13"/>
    <mergeCell ref="G12:H12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.140625" style="0" customWidth="1"/>
    <col min="2" max="2" width="8.28125" style="0" customWidth="1"/>
    <col min="3" max="3" width="53.8515625" style="0" customWidth="1"/>
    <col min="4" max="4" width="6.421875" style="0" customWidth="1"/>
    <col min="5" max="5" width="11.140625" style="0" customWidth="1"/>
    <col min="6" max="6" width="13.28125" style="0" customWidth="1"/>
  </cols>
  <sheetData>
    <row r="2" spans="2:3" ht="12.75">
      <c r="B2" s="10" t="s">
        <v>223</v>
      </c>
      <c r="C2" s="10"/>
    </row>
    <row r="3" spans="2:3" ht="12.75">
      <c r="B3" s="10" t="s">
        <v>224</v>
      </c>
      <c r="C3" s="10"/>
    </row>
    <row r="4" spans="2:3" ht="12.75" customHeight="1">
      <c r="B4" s="10" t="s">
        <v>225</v>
      </c>
      <c r="C4" s="10"/>
    </row>
    <row r="5" spans="2:3" ht="12.75">
      <c r="B5" s="10" t="s">
        <v>226</v>
      </c>
      <c r="C5" s="10"/>
    </row>
    <row r="6" spans="2:3" ht="12.75">
      <c r="B6" s="10" t="s">
        <v>227</v>
      </c>
      <c r="C6" s="10"/>
    </row>
    <row r="7" spans="2:3" ht="12.75">
      <c r="B7" s="10" t="s">
        <v>228</v>
      </c>
      <c r="C7" s="10"/>
    </row>
    <row r="9" spans="2:6" ht="25.5" customHeight="1">
      <c r="B9" s="127" t="s">
        <v>475</v>
      </c>
      <c r="C9" s="127"/>
      <c r="D9" s="127"/>
      <c r="E9" s="127"/>
      <c r="F9" s="127"/>
    </row>
    <row r="10" spans="2:6" ht="12.75">
      <c r="B10" s="127" t="s">
        <v>505</v>
      </c>
      <c r="C10" s="127"/>
      <c r="D10" s="127"/>
      <c r="E10" s="127"/>
      <c r="F10" s="127"/>
    </row>
    <row r="11" spans="3:5" ht="12.75">
      <c r="C11" s="140"/>
      <c r="D11" s="140"/>
      <c r="E11" s="140"/>
    </row>
    <row r="12" ht="12.75">
      <c r="F12" s="10" t="s">
        <v>231</v>
      </c>
    </row>
    <row r="13" spans="2:6" ht="22.5">
      <c r="B13" s="11" t="s">
        <v>393</v>
      </c>
      <c r="C13" s="11" t="s">
        <v>476</v>
      </c>
      <c r="D13" s="11" t="s">
        <v>234</v>
      </c>
      <c r="E13" s="11" t="s">
        <v>235</v>
      </c>
      <c r="F13" s="11" t="s">
        <v>236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2" t="s">
        <v>122</v>
      </c>
      <c r="C15" s="14" t="s">
        <v>477</v>
      </c>
      <c r="D15" s="12">
        <v>501</v>
      </c>
      <c r="E15" s="63"/>
      <c r="F15" s="64"/>
    </row>
    <row r="16" spans="2:6" ht="12.75">
      <c r="B16" s="12">
        <v>1</v>
      </c>
      <c r="C16" s="19" t="s">
        <v>478</v>
      </c>
      <c r="D16" s="12">
        <v>502</v>
      </c>
      <c r="E16" s="18">
        <v>1809089</v>
      </c>
      <c r="F16" s="18">
        <v>0</v>
      </c>
    </row>
    <row r="17" spans="2:6" ht="12.75">
      <c r="B17" s="12">
        <v>2</v>
      </c>
      <c r="C17" s="19" t="s">
        <v>399</v>
      </c>
      <c r="D17" s="12">
        <v>503</v>
      </c>
      <c r="E17" s="18">
        <v>2548232</v>
      </c>
      <c r="F17" s="18">
        <v>0</v>
      </c>
    </row>
    <row r="18" spans="2:6" ht="12.75">
      <c r="B18" s="12">
        <v>3</v>
      </c>
      <c r="C18" s="21" t="s">
        <v>479</v>
      </c>
      <c r="D18" s="12">
        <v>504</v>
      </c>
      <c r="E18" s="65">
        <f>SUM(E16/E17)</f>
        <v>0.709938890964402</v>
      </c>
      <c r="F18" s="65">
        <v>0</v>
      </c>
    </row>
    <row r="19" spans="2:6" ht="12.75">
      <c r="B19" s="66" t="s">
        <v>123</v>
      </c>
      <c r="C19" s="14" t="s">
        <v>480</v>
      </c>
      <c r="D19" s="12">
        <v>505</v>
      </c>
      <c r="E19" s="18"/>
      <c r="F19" s="18"/>
    </row>
    <row r="20" spans="2:6" ht="12.75">
      <c r="B20" s="67">
        <v>1</v>
      </c>
      <c r="C20" s="21" t="s">
        <v>481</v>
      </c>
      <c r="D20" s="12">
        <v>506</v>
      </c>
      <c r="E20" s="18">
        <v>0</v>
      </c>
      <c r="F20" s="18">
        <v>0</v>
      </c>
    </row>
    <row r="21" spans="2:6" ht="12.75">
      <c r="B21" s="67">
        <v>2</v>
      </c>
      <c r="C21" s="37" t="s">
        <v>402</v>
      </c>
      <c r="D21" s="12">
        <v>507</v>
      </c>
      <c r="E21" s="18">
        <v>0</v>
      </c>
      <c r="F21" s="18">
        <v>0</v>
      </c>
    </row>
    <row r="22" spans="2:6" ht="12.75">
      <c r="B22" s="67">
        <v>3</v>
      </c>
      <c r="C22" s="19" t="s">
        <v>0</v>
      </c>
      <c r="D22" s="12">
        <v>508</v>
      </c>
      <c r="E22" s="65"/>
      <c r="F22" s="65">
        <v>0</v>
      </c>
    </row>
    <row r="23" spans="2:6" ht="12.75">
      <c r="B23" s="66" t="s">
        <v>124</v>
      </c>
      <c r="C23" s="14" t="s">
        <v>1</v>
      </c>
      <c r="D23" s="12">
        <v>509</v>
      </c>
      <c r="E23" s="18"/>
      <c r="F23" s="18"/>
    </row>
    <row r="24" spans="2:6" ht="12.75">
      <c r="B24" s="67">
        <v>1</v>
      </c>
      <c r="C24" s="19" t="s">
        <v>2</v>
      </c>
      <c r="D24" s="12">
        <v>510</v>
      </c>
      <c r="E24" s="65">
        <v>0</v>
      </c>
      <c r="F24" s="65">
        <v>0</v>
      </c>
    </row>
    <row r="25" spans="2:6" ht="12.75">
      <c r="B25" s="67">
        <v>2</v>
      </c>
      <c r="C25" s="19" t="s">
        <v>3</v>
      </c>
      <c r="D25" s="12">
        <v>511</v>
      </c>
      <c r="E25" s="65">
        <v>0</v>
      </c>
      <c r="F25" s="65">
        <v>0</v>
      </c>
    </row>
    <row r="26" spans="2:6" ht="12.75">
      <c r="B26" s="67">
        <v>3</v>
      </c>
      <c r="C26" s="19" t="s">
        <v>4</v>
      </c>
      <c r="D26" s="12">
        <v>512</v>
      </c>
      <c r="E26" s="65">
        <v>0</v>
      </c>
      <c r="F26" s="65">
        <v>0</v>
      </c>
    </row>
    <row r="27" spans="2:6" ht="12.75">
      <c r="B27" s="67">
        <v>4</v>
      </c>
      <c r="C27" s="19" t="s">
        <v>5</v>
      </c>
      <c r="D27" s="12">
        <v>513</v>
      </c>
      <c r="E27" s="65">
        <v>0</v>
      </c>
      <c r="F27" s="65">
        <v>0</v>
      </c>
    </row>
    <row r="28" spans="2:6" ht="12.75">
      <c r="B28" s="40"/>
      <c r="C28" s="41"/>
      <c r="D28" s="42"/>
      <c r="E28" s="41"/>
      <c r="F28" s="41"/>
    </row>
    <row r="29" spans="2:8" ht="33.75" customHeight="1">
      <c r="B29" s="10" t="s">
        <v>303</v>
      </c>
      <c r="C29" s="121" t="s">
        <v>304</v>
      </c>
      <c r="D29" s="121"/>
      <c r="E29" s="122" t="s">
        <v>305</v>
      </c>
      <c r="F29" s="122"/>
      <c r="G29" s="10"/>
      <c r="H29" s="10"/>
    </row>
    <row r="30" spans="2:8" ht="12.75">
      <c r="B30" s="10" t="s">
        <v>506</v>
      </c>
      <c r="G30" s="10"/>
      <c r="H30" s="10"/>
    </row>
    <row r="31" spans="3:8" ht="12.75">
      <c r="C31" s="68"/>
      <c r="E31" s="32"/>
      <c r="F31" s="33"/>
      <c r="G31" s="10"/>
      <c r="H31" s="10"/>
    </row>
    <row r="32" spans="2:6" ht="12.75">
      <c r="B32" s="40"/>
      <c r="C32" s="41"/>
      <c r="D32" s="42"/>
      <c r="E32" s="41"/>
      <c r="F32" s="41"/>
    </row>
    <row r="33" spans="2:6" ht="12.75">
      <c r="B33" s="40"/>
      <c r="C33" s="41"/>
      <c r="D33" s="42"/>
      <c r="E33" s="41"/>
      <c r="F33" s="41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1.7109375" style="0" customWidth="1"/>
    <col min="4" max="4" width="17.421875" style="0" customWidth="1"/>
    <col min="5" max="5" width="16.57421875" style="0" customWidth="1"/>
  </cols>
  <sheetData>
    <row r="2" spans="2:3" ht="12.75">
      <c r="B2" s="10" t="s">
        <v>223</v>
      </c>
      <c r="C2" s="10"/>
    </row>
    <row r="3" spans="2:3" ht="12.75">
      <c r="B3" s="10" t="s">
        <v>224</v>
      </c>
      <c r="C3" s="10"/>
    </row>
    <row r="4" spans="2:3" ht="12.75">
      <c r="B4" s="10" t="s">
        <v>225</v>
      </c>
      <c r="C4" s="10"/>
    </row>
    <row r="5" spans="2:3" ht="12.75">
      <c r="B5" s="10" t="s">
        <v>226</v>
      </c>
      <c r="C5" s="10"/>
    </row>
    <row r="6" spans="2:3" ht="12.75">
      <c r="B6" s="10" t="s">
        <v>227</v>
      </c>
      <c r="C6" s="10"/>
    </row>
    <row r="7" spans="2:3" ht="12.75">
      <c r="B7" s="10" t="s">
        <v>228</v>
      </c>
      <c r="C7" s="10"/>
    </row>
    <row r="8" spans="2:3" ht="12.75">
      <c r="B8" s="10"/>
      <c r="C8" s="10"/>
    </row>
    <row r="9" spans="2:7" ht="12.75">
      <c r="B9" s="127" t="s">
        <v>6</v>
      </c>
      <c r="C9" s="127"/>
      <c r="D9" s="127"/>
      <c r="E9" s="127"/>
      <c r="F9" s="69"/>
      <c r="G9" s="69"/>
    </row>
    <row r="10" spans="2:7" ht="12.75">
      <c r="B10" s="70" t="s">
        <v>7</v>
      </c>
      <c r="C10" s="70"/>
      <c r="D10" s="70"/>
      <c r="E10" s="70"/>
      <c r="F10" s="69"/>
      <c r="G10" s="69"/>
    </row>
    <row r="11" spans="2:5" ht="12.75">
      <c r="B11" s="141" t="s">
        <v>507</v>
      </c>
      <c r="C11" s="141"/>
      <c r="D11" s="141"/>
      <c r="E11" s="141"/>
    </row>
    <row r="13" spans="2:5" ht="45">
      <c r="B13" s="11" t="s">
        <v>393</v>
      </c>
      <c r="C13" s="11" t="s">
        <v>415</v>
      </c>
      <c r="D13" s="11" t="s">
        <v>8</v>
      </c>
      <c r="E13" s="11" t="s">
        <v>9</v>
      </c>
    </row>
    <row r="14" spans="2:5" ht="12.75">
      <c r="B14" s="67">
        <v>1</v>
      </c>
      <c r="C14" s="67">
        <v>2</v>
      </c>
      <c r="D14" s="67">
        <v>3</v>
      </c>
      <c r="E14" s="67">
        <v>4</v>
      </c>
    </row>
    <row r="15" spans="2:5" ht="12.75">
      <c r="B15" s="67">
        <v>1</v>
      </c>
      <c r="C15" s="19" t="s">
        <v>10</v>
      </c>
      <c r="D15" s="18"/>
      <c r="E15" s="72" t="e">
        <f>(D15/D21)*100</f>
        <v>#DIV/0!</v>
      </c>
    </row>
    <row r="16" spans="2:5" ht="12.75">
      <c r="B16" s="67">
        <v>2</v>
      </c>
      <c r="C16" s="19" t="s">
        <v>11</v>
      </c>
      <c r="D16" s="18"/>
      <c r="E16" s="72" t="e">
        <f>D16*100/D21</f>
        <v>#DIV/0!</v>
      </c>
    </row>
    <row r="17" spans="2:5" ht="12.75">
      <c r="B17" s="67">
        <v>3</v>
      </c>
      <c r="C17" s="19" t="s">
        <v>12</v>
      </c>
      <c r="D17" s="18"/>
      <c r="E17" s="72" t="e">
        <f>D17*100/D21</f>
        <v>#DIV/0!</v>
      </c>
    </row>
    <row r="18" spans="2:5" ht="12.75">
      <c r="B18" s="67">
        <v>4</v>
      </c>
      <c r="C18" s="19" t="s">
        <v>13</v>
      </c>
      <c r="D18" s="18">
        <v>0</v>
      </c>
      <c r="E18" s="72" t="e">
        <f>D18*100/D21</f>
        <v>#DIV/0!</v>
      </c>
    </row>
    <row r="19" spans="2:5" ht="12.75">
      <c r="B19" s="67">
        <v>5</v>
      </c>
      <c r="C19" s="19" t="s">
        <v>14</v>
      </c>
      <c r="D19" s="18"/>
      <c r="E19" s="72" t="e">
        <f>D19*100/D21</f>
        <v>#DIV/0!</v>
      </c>
    </row>
    <row r="20" spans="2:5" ht="12.75">
      <c r="B20" s="67">
        <v>6</v>
      </c>
      <c r="C20" s="19" t="s">
        <v>15</v>
      </c>
      <c r="D20" s="18"/>
      <c r="E20" s="72" t="e">
        <f>D20*100/D21</f>
        <v>#DIV/0!</v>
      </c>
    </row>
    <row r="21" spans="2:5" ht="12.75">
      <c r="B21" s="2"/>
      <c r="C21" s="19" t="s">
        <v>16</v>
      </c>
      <c r="D21" s="18">
        <f>SUM(D15+D16+D17+D18+D19+D20)</f>
        <v>0</v>
      </c>
      <c r="E21" s="72" t="e">
        <f>SUM(E15:E20)</f>
        <v>#DIV/0!</v>
      </c>
    </row>
    <row r="23" ht="12.75">
      <c r="C23" s="10"/>
    </row>
    <row r="24" spans="2:7" ht="36.75" customHeight="1">
      <c r="B24" s="10" t="s">
        <v>303</v>
      </c>
      <c r="C24" s="121" t="s">
        <v>17</v>
      </c>
      <c r="D24" s="121"/>
      <c r="E24" s="31" t="s">
        <v>305</v>
      </c>
      <c r="F24" s="10"/>
      <c r="G24" s="10"/>
    </row>
    <row r="25" spans="2:7" ht="12.75">
      <c r="B25" s="10" t="s">
        <v>508</v>
      </c>
      <c r="F25" s="10"/>
      <c r="G25" s="10"/>
    </row>
    <row r="26" spans="4:7" ht="12.75">
      <c r="D26" s="73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34">
      <selection activeCell="M58" sqref="M58"/>
    </sheetView>
  </sheetViews>
  <sheetFormatPr defaultColWidth="9.140625" defaultRowHeight="12.75"/>
  <cols>
    <col min="1" max="1" width="2.421875" style="0" customWidth="1"/>
    <col min="2" max="2" width="8.7109375" style="0" customWidth="1"/>
    <col min="5" max="5" width="14.421875" style="0" customWidth="1"/>
    <col min="6" max="6" width="13.7109375" style="0" customWidth="1"/>
    <col min="7" max="7" width="12.140625" style="0" customWidth="1"/>
    <col min="8" max="8" width="12.57421875" style="0" customWidth="1"/>
    <col min="9" max="9" width="11.7109375" style="0" customWidth="1"/>
  </cols>
  <sheetData>
    <row r="2" spans="2:3" ht="12.75">
      <c r="B2" s="10" t="s">
        <v>223</v>
      </c>
      <c r="C2" s="10"/>
    </row>
    <row r="3" spans="2:3" ht="12.75">
      <c r="B3" s="10" t="s">
        <v>224</v>
      </c>
      <c r="C3" s="10"/>
    </row>
    <row r="4" spans="2:3" ht="12.75">
      <c r="B4" s="10" t="s">
        <v>225</v>
      </c>
      <c r="C4" s="10"/>
    </row>
    <row r="5" spans="2:3" ht="12.75">
      <c r="B5" s="10" t="s">
        <v>226</v>
      </c>
      <c r="C5" s="10"/>
    </row>
    <row r="6" spans="2:8" ht="12.75">
      <c r="B6" s="10" t="s">
        <v>227</v>
      </c>
      <c r="C6" s="10"/>
      <c r="H6" s="74"/>
    </row>
    <row r="7" spans="2:8" ht="12.75">
      <c r="B7" s="10" t="s">
        <v>228</v>
      </c>
      <c r="C7" s="10"/>
      <c r="H7" s="74"/>
    </row>
    <row r="8" spans="2:3" ht="12.75">
      <c r="B8" s="10"/>
      <c r="C8" s="10"/>
    </row>
    <row r="9" spans="2:3" ht="12.75">
      <c r="B9" s="74"/>
      <c r="C9" s="74"/>
    </row>
    <row r="10" spans="2:9" ht="12.75">
      <c r="B10" s="141" t="s">
        <v>18</v>
      </c>
      <c r="C10" s="141"/>
      <c r="D10" s="141"/>
      <c r="E10" s="141"/>
      <c r="F10" s="141"/>
      <c r="G10" s="141"/>
      <c r="H10" s="141"/>
      <c r="I10" s="141"/>
    </row>
    <row r="11" spans="2:9" ht="12.75">
      <c r="B11" s="141" t="s">
        <v>509</v>
      </c>
      <c r="C11" s="141"/>
      <c r="D11" s="141"/>
      <c r="E11" s="141"/>
      <c r="F11" s="141"/>
      <c r="G11" s="141"/>
      <c r="H11" s="141"/>
      <c r="I11" s="141"/>
    </row>
    <row r="12" spans="2:9" ht="12.75">
      <c r="B12" s="71"/>
      <c r="C12" s="71"/>
      <c r="D12" s="71"/>
      <c r="E12" s="71"/>
      <c r="F12" s="71"/>
      <c r="G12" s="71"/>
      <c r="H12" s="71"/>
      <c r="I12" s="71"/>
    </row>
    <row r="13" ht="12.75">
      <c r="B13" s="75" t="s">
        <v>19</v>
      </c>
    </row>
    <row r="14" spans="2:10" ht="45">
      <c r="B14" s="76" t="s">
        <v>20</v>
      </c>
      <c r="C14" s="151" t="s">
        <v>21</v>
      </c>
      <c r="D14" s="152"/>
      <c r="E14" s="153"/>
      <c r="F14" s="76" t="s">
        <v>22</v>
      </c>
      <c r="G14" s="76" t="s">
        <v>23</v>
      </c>
      <c r="H14" s="77" t="s">
        <v>24</v>
      </c>
      <c r="I14" s="76" t="s">
        <v>25</v>
      </c>
      <c r="J14" s="69"/>
    </row>
    <row r="15" spans="2:9" ht="12.75">
      <c r="B15" s="78">
        <v>1</v>
      </c>
      <c r="C15" s="154">
        <v>2</v>
      </c>
      <c r="D15" s="155"/>
      <c r="E15" s="156"/>
      <c r="F15" s="78">
        <v>3</v>
      </c>
      <c r="G15" s="78">
        <v>4</v>
      </c>
      <c r="H15" s="79">
        <v>5</v>
      </c>
      <c r="I15" s="78">
        <v>6</v>
      </c>
    </row>
    <row r="16" spans="2:9" ht="12.75">
      <c r="B16" s="78"/>
      <c r="C16" s="142" t="s">
        <v>26</v>
      </c>
      <c r="D16" s="143"/>
      <c r="E16" s="144"/>
      <c r="F16" s="78"/>
      <c r="G16" s="80"/>
      <c r="H16" s="81"/>
      <c r="I16" s="80"/>
    </row>
    <row r="17" spans="2:9" ht="12.75">
      <c r="B17" s="78"/>
      <c r="C17" s="145" t="s">
        <v>27</v>
      </c>
      <c r="D17" s="146"/>
      <c r="E17" s="147"/>
      <c r="F17" s="82"/>
      <c r="G17" s="83"/>
      <c r="H17" s="84"/>
      <c r="I17" s="83"/>
    </row>
    <row r="18" spans="2:9" ht="12.75">
      <c r="B18" s="80"/>
      <c r="C18" s="148" t="s">
        <v>28</v>
      </c>
      <c r="D18" s="149"/>
      <c r="E18" s="150"/>
      <c r="F18" s="83"/>
      <c r="G18" s="83"/>
      <c r="H18" s="84"/>
      <c r="I18" s="83"/>
    </row>
    <row r="19" spans="2:9" ht="12.75">
      <c r="B19" s="80" t="s">
        <v>485</v>
      </c>
      <c r="C19" s="148" t="s">
        <v>486</v>
      </c>
      <c r="D19" s="149"/>
      <c r="E19" s="150"/>
      <c r="F19" s="84">
        <v>10519</v>
      </c>
      <c r="G19" s="84">
        <v>6311.4</v>
      </c>
      <c r="H19" s="84">
        <v>9449.19</v>
      </c>
      <c r="I19" s="83">
        <f>H19-G19</f>
        <v>3137.790000000001</v>
      </c>
    </row>
    <row r="20" spans="2:9" ht="12.75">
      <c r="B20" s="85" t="s">
        <v>488</v>
      </c>
      <c r="C20" s="163" t="s">
        <v>489</v>
      </c>
      <c r="D20" s="164"/>
      <c r="E20" s="165"/>
      <c r="F20" s="16">
        <v>1714</v>
      </c>
      <c r="G20" s="86">
        <v>1776.06</v>
      </c>
      <c r="H20" s="86">
        <v>4319.28</v>
      </c>
      <c r="I20" s="83">
        <f>H20-G20</f>
        <v>2543.22</v>
      </c>
    </row>
    <row r="21" spans="2:9" ht="12.75">
      <c r="B21" s="85" t="s">
        <v>490</v>
      </c>
      <c r="C21" s="166" t="s">
        <v>491</v>
      </c>
      <c r="D21" s="167"/>
      <c r="E21" s="168"/>
      <c r="F21" s="16">
        <v>21</v>
      </c>
      <c r="G21" s="86">
        <v>52617.79</v>
      </c>
      <c r="H21" s="116">
        <v>38733.45</v>
      </c>
      <c r="I21" s="83">
        <f>H21-G21</f>
        <v>-13884.340000000004</v>
      </c>
    </row>
    <row r="22" spans="2:9" ht="12.75">
      <c r="B22" s="85" t="s">
        <v>492</v>
      </c>
      <c r="C22" s="166" t="s">
        <v>493</v>
      </c>
      <c r="D22" s="167"/>
      <c r="E22" s="168"/>
      <c r="F22" s="16">
        <v>2000</v>
      </c>
      <c r="G22" s="86">
        <v>1407</v>
      </c>
      <c r="H22" s="116">
        <v>19.94</v>
      </c>
      <c r="I22" s="83">
        <f>H22-G22</f>
        <v>-1387.06</v>
      </c>
    </row>
    <row r="23" spans="2:9" ht="12.75">
      <c r="B23" s="78"/>
      <c r="C23" s="157" t="s">
        <v>29</v>
      </c>
      <c r="D23" s="158"/>
      <c r="E23" s="159"/>
      <c r="F23" s="87"/>
      <c r="G23" s="78"/>
      <c r="H23" s="79"/>
      <c r="I23" s="78"/>
    </row>
    <row r="24" spans="2:9" ht="12.75">
      <c r="B24" s="78"/>
      <c r="C24" s="157" t="s">
        <v>30</v>
      </c>
      <c r="D24" s="158"/>
      <c r="E24" s="159"/>
      <c r="F24" s="78"/>
      <c r="G24" s="78"/>
      <c r="H24" s="79"/>
      <c r="I24" s="78"/>
    </row>
    <row r="25" spans="2:9" ht="12.75">
      <c r="B25" s="78"/>
      <c r="C25" s="142" t="s">
        <v>31</v>
      </c>
      <c r="D25" s="143"/>
      <c r="E25" s="144"/>
      <c r="F25" s="78"/>
      <c r="G25" s="78"/>
      <c r="H25" s="79"/>
      <c r="I25" s="78"/>
    </row>
    <row r="26" spans="2:9" ht="12.75">
      <c r="B26" s="78"/>
      <c r="C26" s="157" t="s">
        <v>28</v>
      </c>
      <c r="D26" s="158"/>
      <c r="E26" s="159"/>
      <c r="F26" s="78"/>
      <c r="G26" s="78"/>
      <c r="H26" s="79"/>
      <c r="I26" s="78"/>
    </row>
    <row r="27" spans="2:9" ht="12.75">
      <c r="B27" s="78"/>
      <c r="C27" s="157" t="s">
        <v>29</v>
      </c>
      <c r="D27" s="158"/>
      <c r="E27" s="159"/>
      <c r="F27" s="78"/>
      <c r="G27" s="78"/>
      <c r="H27" s="79"/>
      <c r="I27" s="78"/>
    </row>
    <row r="28" spans="2:9" ht="12.75">
      <c r="B28" s="78"/>
      <c r="C28" s="157" t="s">
        <v>30</v>
      </c>
      <c r="D28" s="158"/>
      <c r="E28" s="159"/>
      <c r="F28" s="78"/>
      <c r="G28" s="78"/>
      <c r="H28" s="79"/>
      <c r="I28" s="78"/>
    </row>
    <row r="29" spans="2:9" ht="24" customHeight="1">
      <c r="B29" s="78"/>
      <c r="C29" s="160" t="s">
        <v>32</v>
      </c>
      <c r="D29" s="161"/>
      <c r="E29" s="162"/>
      <c r="F29" s="78"/>
      <c r="G29" s="78"/>
      <c r="H29" s="79"/>
      <c r="I29" s="78"/>
    </row>
    <row r="30" spans="2:9" ht="27" customHeight="1">
      <c r="B30" s="78"/>
      <c r="C30" s="160" t="s">
        <v>33</v>
      </c>
      <c r="D30" s="161"/>
      <c r="E30" s="162"/>
      <c r="F30" s="78"/>
      <c r="G30" s="78"/>
      <c r="H30" s="79"/>
      <c r="I30" s="78"/>
    </row>
    <row r="31" spans="2:9" ht="12.75">
      <c r="B31" s="78"/>
      <c r="C31" s="157" t="s">
        <v>34</v>
      </c>
      <c r="D31" s="158"/>
      <c r="E31" s="159"/>
      <c r="F31" s="78"/>
      <c r="G31" s="78"/>
      <c r="H31" s="79"/>
      <c r="I31" s="78"/>
    </row>
    <row r="32" spans="2:9" ht="21.75" customHeight="1">
      <c r="B32" s="78"/>
      <c r="C32" s="169" t="s">
        <v>35</v>
      </c>
      <c r="D32" s="170"/>
      <c r="E32" s="171"/>
      <c r="F32" s="78"/>
      <c r="G32" s="78"/>
      <c r="H32" s="81"/>
      <c r="I32" s="80">
        <f>H32-G32</f>
        <v>0</v>
      </c>
    </row>
    <row r="33" spans="2:9" ht="26.25" customHeight="1">
      <c r="B33" s="78"/>
      <c r="C33" s="169" t="s">
        <v>36</v>
      </c>
      <c r="D33" s="170"/>
      <c r="E33" s="171"/>
      <c r="F33" s="78"/>
      <c r="G33" s="78"/>
      <c r="H33" s="79"/>
      <c r="I33" s="78"/>
    </row>
    <row r="34" spans="2:9" ht="12.75">
      <c r="B34" s="78"/>
      <c r="C34" s="157" t="s">
        <v>37</v>
      </c>
      <c r="D34" s="158"/>
      <c r="E34" s="159"/>
      <c r="F34" s="78"/>
      <c r="G34" s="78"/>
      <c r="H34" s="79"/>
      <c r="I34" s="78"/>
    </row>
    <row r="35" spans="2:9" ht="12.75">
      <c r="B35" s="78"/>
      <c r="C35" s="157" t="s">
        <v>38</v>
      </c>
      <c r="D35" s="158"/>
      <c r="E35" s="159"/>
      <c r="F35" s="78"/>
      <c r="G35" s="78"/>
      <c r="H35" s="79"/>
      <c r="I35" s="78"/>
    </row>
    <row r="36" spans="2:9" ht="29.25" customHeight="1">
      <c r="B36" s="78"/>
      <c r="C36" s="160" t="s">
        <v>39</v>
      </c>
      <c r="D36" s="161"/>
      <c r="E36" s="162"/>
      <c r="F36" s="78"/>
      <c r="G36" s="78"/>
      <c r="H36" s="79"/>
      <c r="I36" s="78"/>
    </row>
    <row r="37" spans="2:9" ht="12.75">
      <c r="B37" s="78"/>
      <c r="C37" s="169" t="s">
        <v>40</v>
      </c>
      <c r="D37" s="170"/>
      <c r="E37" s="171"/>
      <c r="F37" s="78"/>
      <c r="G37" s="78"/>
      <c r="H37" s="79"/>
      <c r="I37" s="78"/>
    </row>
    <row r="38" spans="2:9" ht="12.75">
      <c r="B38" s="78"/>
      <c r="C38" s="169" t="s">
        <v>41</v>
      </c>
      <c r="D38" s="170"/>
      <c r="E38" s="171"/>
      <c r="F38" s="78"/>
      <c r="G38" s="78"/>
      <c r="H38" s="79"/>
      <c r="I38" s="78"/>
    </row>
    <row r="39" spans="2:9" ht="12.75">
      <c r="B39" s="78"/>
      <c r="C39" s="169" t="s">
        <v>42</v>
      </c>
      <c r="D39" s="170"/>
      <c r="E39" s="171"/>
      <c r="F39" s="78"/>
      <c r="G39" s="80"/>
      <c r="H39" s="81"/>
      <c r="I39" s="80"/>
    </row>
    <row r="40" spans="2:9" ht="12.75">
      <c r="B40" s="78"/>
      <c r="C40" s="169"/>
      <c r="D40" s="172"/>
      <c r="E40" s="173"/>
      <c r="F40" s="78"/>
      <c r="G40" s="80"/>
      <c r="H40" s="81"/>
      <c r="I40" s="80">
        <f aca="true" t="shared" si="0" ref="I40:I47">H40-G40</f>
        <v>0</v>
      </c>
    </row>
    <row r="41" spans="2:9" ht="12.75">
      <c r="B41" s="78"/>
      <c r="C41" s="169"/>
      <c r="D41" s="172"/>
      <c r="E41" s="173"/>
      <c r="F41" s="78"/>
      <c r="G41" s="80"/>
      <c r="H41" s="81"/>
      <c r="I41" s="80">
        <f t="shared" si="0"/>
        <v>0</v>
      </c>
    </row>
    <row r="42" spans="2:9" ht="12.75">
      <c r="B42" s="78"/>
      <c r="C42" s="169"/>
      <c r="D42" s="172"/>
      <c r="E42" s="173"/>
      <c r="F42" s="78"/>
      <c r="G42" s="80"/>
      <c r="H42" s="81"/>
      <c r="I42" s="80">
        <f t="shared" si="0"/>
        <v>0</v>
      </c>
    </row>
    <row r="43" spans="2:9" ht="12.75">
      <c r="B43" s="78"/>
      <c r="C43" s="169"/>
      <c r="D43" s="172"/>
      <c r="E43" s="173"/>
      <c r="F43" s="78"/>
      <c r="G43" s="80"/>
      <c r="H43" s="81"/>
      <c r="I43" s="80">
        <f t="shared" si="0"/>
        <v>0</v>
      </c>
    </row>
    <row r="44" spans="2:9" ht="12.75">
      <c r="B44" s="78"/>
      <c r="C44" s="169"/>
      <c r="D44" s="172"/>
      <c r="E44" s="173"/>
      <c r="F44" s="78"/>
      <c r="G44" s="80"/>
      <c r="H44" s="81"/>
      <c r="I44" s="80">
        <f t="shared" si="0"/>
        <v>0</v>
      </c>
    </row>
    <row r="45" spans="2:9" ht="12.75">
      <c r="B45" s="78"/>
      <c r="C45" s="169"/>
      <c r="D45" s="172"/>
      <c r="E45" s="173"/>
      <c r="F45" s="78"/>
      <c r="G45" s="80"/>
      <c r="H45" s="81"/>
      <c r="I45" s="80">
        <f t="shared" si="0"/>
        <v>0</v>
      </c>
    </row>
    <row r="46" spans="2:9" ht="12.75">
      <c r="B46" s="78"/>
      <c r="C46" s="169"/>
      <c r="D46" s="172"/>
      <c r="E46" s="173"/>
      <c r="F46" s="78"/>
      <c r="G46" s="80"/>
      <c r="H46" s="81"/>
      <c r="I46" s="80">
        <f t="shared" si="0"/>
        <v>0</v>
      </c>
    </row>
    <row r="47" spans="2:9" ht="12.75">
      <c r="B47" s="78"/>
      <c r="C47" s="169"/>
      <c r="D47" s="172"/>
      <c r="E47" s="173"/>
      <c r="F47" s="78"/>
      <c r="G47" s="80"/>
      <c r="H47" s="81"/>
      <c r="I47" s="80">
        <f t="shared" si="0"/>
        <v>0</v>
      </c>
    </row>
    <row r="48" spans="2:9" ht="12.75">
      <c r="B48" s="78"/>
      <c r="C48" s="169" t="s">
        <v>43</v>
      </c>
      <c r="D48" s="170"/>
      <c r="E48" s="171"/>
      <c r="F48" s="78"/>
      <c r="G48" s="80"/>
      <c r="H48" s="81"/>
      <c r="I48" s="80"/>
    </row>
    <row r="49" spans="2:9" ht="12.75">
      <c r="B49" s="78"/>
      <c r="C49" s="169" t="s">
        <v>44</v>
      </c>
      <c r="D49" s="170"/>
      <c r="E49" s="171"/>
      <c r="F49" s="78"/>
      <c r="G49" s="80"/>
      <c r="H49" s="81"/>
      <c r="I49" s="80"/>
    </row>
    <row r="50" spans="2:9" ht="12.75">
      <c r="B50" s="78"/>
      <c r="C50" s="169" t="s">
        <v>45</v>
      </c>
      <c r="D50" s="170"/>
      <c r="E50" s="171"/>
      <c r="F50" s="78"/>
      <c r="G50" s="80"/>
      <c r="H50" s="81"/>
      <c r="I50" s="80"/>
    </row>
    <row r="51" spans="2:9" ht="27" customHeight="1">
      <c r="B51" s="78"/>
      <c r="C51" s="169" t="s">
        <v>46</v>
      </c>
      <c r="D51" s="170"/>
      <c r="E51" s="171"/>
      <c r="F51" s="83">
        <f>SUM(F19:F50)</f>
        <v>14254</v>
      </c>
      <c r="G51" s="83">
        <f>SUM(G19:G50)</f>
        <v>62112.25</v>
      </c>
      <c r="H51" s="83">
        <f>SUM(H19:H50)</f>
        <v>52521.86</v>
      </c>
      <c r="I51" s="83">
        <f>SUM(I19:I50)</f>
        <v>-9590.390000000003</v>
      </c>
    </row>
    <row r="52" spans="2:9" ht="27" customHeight="1">
      <c r="B52" s="88"/>
      <c r="C52" s="89"/>
      <c r="D52" s="89"/>
      <c r="E52" s="89"/>
      <c r="F52" s="91"/>
      <c r="G52" s="91"/>
      <c r="H52" s="91"/>
      <c r="I52" s="91"/>
    </row>
    <row r="53" spans="2:9" ht="27" customHeight="1">
      <c r="B53" s="88"/>
      <c r="C53" s="89"/>
      <c r="D53" s="89"/>
      <c r="E53" s="89"/>
      <c r="F53" s="91"/>
      <c r="G53" s="91"/>
      <c r="H53" s="91"/>
      <c r="I53" s="91"/>
    </row>
    <row r="54" spans="2:9" ht="12.75">
      <c r="B54" s="88"/>
      <c r="C54" s="89"/>
      <c r="D54" s="89"/>
      <c r="E54" s="89"/>
      <c r="F54" s="90"/>
      <c r="G54" s="91"/>
      <c r="H54" s="91"/>
      <c r="I54" s="91"/>
    </row>
    <row r="55" spans="2:9" ht="12.75">
      <c r="B55" s="174" t="s">
        <v>47</v>
      </c>
      <c r="C55" s="174"/>
      <c r="D55" s="174"/>
      <c r="E55" s="174"/>
      <c r="F55" s="174"/>
      <c r="G55" s="174"/>
      <c r="H55" s="174"/>
      <c r="I55" s="174"/>
    </row>
    <row r="56" spans="2:9" ht="45">
      <c r="B56" s="76" t="s">
        <v>20</v>
      </c>
      <c r="C56" s="151" t="s">
        <v>48</v>
      </c>
      <c r="D56" s="152"/>
      <c r="E56" s="153"/>
      <c r="F56" s="76" t="s">
        <v>22</v>
      </c>
      <c r="G56" s="76" t="s">
        <v>23</v>
      </c>
      <c r="H56" s="76" t="s">
        <v>24</v>
      </c>
      <c r="I56" s="76" t="s">
        <v>49</v>
      </c>
    </row>
    <row r="57" spans="2:9" ht="12.75">
      <c r="B57" s="78">
        <v>1</v>
      </c>
      <c r="C57" s="154">
        <v>2</v>
      </c>
      <c r="D57" s="155"/>
      <c r="E57" s="156"/>
      <c r="F57" s="78">
        <v>3</v>
      </c>
      <c r="G57" s="78">
        <v>4</v>
      </c>
      <c r="H57" s="78">
        <v>5</v>
      </c>
      <c r="I57" s="78">
        <v>6</v>
      </c>
    </row>
    <row r="58" spans="2:9" ht="12.75">
      <c r="B58" s="78"/>
      <c r="C58" s="142" t="s">
        <v>50</v>
      </c>
      <c r="D58" s="143"/>
      <c r="E58" s="144"/>
      <c r="F58" s="78"/>
      <c r="G58" s="78"/>
      <c r="H58" s="78"/>
      <c r="I58" s="78"/>
    </row>
    <row r="59" spans="2:9" ht="12.75">
      <c r="B59" s="78"/>
      <c r="C59" s="142" t="s">
        <v>27</v>
      </c>
      <c r="D59" s="143"/>
      <c r="E59" s="144"/>
      <c r="F59" s="16"/>
      <c r="G59" s="92"/>
      <c r="H59" s="86"/>
      <c r="I59" s="93"/>
    </row>
    <row r="60" spans="2:9" ht="12.75">
      <c r="B60" s="78"/>
      <c r="C60" s="157" t="s">
        <v>28</v>
      </c>
      <c r="D60" s="158"/>
      <c r="E60" s="159"/>
      <c r="F60" s="94"/>
      <c r="G60" s="92"/>
      <c r="H60" s="86"/>
      <c r="I60" s="86"/>
    </row>
    <row r="61" spans="2:9" ht="12.75">
      <c r="B61" s="85"/>
      <c r="C61" s="163"/>
      <c r="D61" s="164"/>
      <c r="E61" s="165"/>
      <c r="F61" s="16"/>
      <c r="G61" s="86"/>
      <c r="H61" s="86"/>
      <c r="I61" s="86">
        <f>SUM(H61-G61)</f>
        <v>0</v>
      </c>
    </row>
    <row r="62" spans="2:9" ht="12.75">
      <c r="B62" s="85"/>
      <c r="C62" s="163"/>
      <c r="D62" s="164"/>
      <c r="E62" s="165"/>
      <c r="F62" s="16"/>
      <c r="G62" s="86"/>
      <c r="H62" s="86"/>
      <c r="I62" s="86">
        <f>H62-G62</f>
        <v>0</v>
      </c>
    </row>
    <row r="63" spans="2:9" ht="12.75">
      <c r="B63" s="85"/>
      <c r="C63" s="163"/>
      <c r="D63" s="164"/>
      <c r="E63" s="165"/>
      <c r="F63" s="16"/>
      <c r="G63" s="86"/>
      <c r="H63" s="86"/>
      <c r="I63" s="86">
        <f>H63-G63</f>
        <v>0</v>
      </c>
    </row>
    <row r="64" spans="2:9" ht="12.75">
      <c r="B64" s="85"/>
      <c r="C64" s="163"/>
      <c r="D64" s="164"/>
      <c r="E64" s="165"/>
      <c r="F64" s="16"/>
      <c r="G64" s="86"/>
      <c r="H64" s="86"/>
      <c r="I64" s="86">
        <f>H64-G64</f>
        <v>0</v>
      </c>
    </row>
    <row r="65" spans="2:9" ht="12.75">
      <c r="B65" s="85"/>
      <c r="C65" s="163"/>
      <c r="D65" s="164"/>
      <c r="E65" s="165"/>
      <c r="F65" s="16"/>
      <c r="G65" s="86"/>
      <c r="H65" s="86"/>
      <c r="I65" s="86">
        <f>SUM(H65-G65)</f>
        <v>0</v>
      </c>
    </row>
    <row r="66" spans="2:9" ht="12.75">
      <c r="B66" s="85"/>
      <c r="C66" s="163"/>
      <c r="D66" s="164"/>
      <c r="E66" s="165"/>
      <c r="F66" s="16"/>
      <c r="G66" s="86"/>
      <c r="H66" s="86"/>
      <c r="I66" s="86">
        <f>SUM(H66-G66)</f>
        <v>0</v>
      </c>
    </row>
    <row r="67" spans="2:9" ht="12.75">
      <c r="B67" s="78"/>
      <c r="C67" s="157" t="s">
        <v>29</v>
      </c>
      <c r="D67" s="158"/>
      <c r="E67" s="159"/>
      <c r="F67" s="87"/>
      <c r="G67" s="80"/>
      <c r="H67" s="80"/>
      <c r="I67" s="80"/>
    </row>
    <row r="68" spans="2:9" ht="12.75">
      <c r="B68" s="78"/>
      <c r="C68" s="157"/>
      <c r="D68" s="158"/>
      <c r="E68" s="159"/>
      <c r="F68" s="87"/>
      <c r="G68" s="80"/>
      <c r="H68" s="80"/>
      <c r="I68" s="80"/>
    </row>
    <row r="69" spans="2:9" ht="12.75">
      <c r="B69" s="78"/>
      <c r="C69" s="142" t="s">
        <v>31</v>
      </c>
      <c r="D69" s="143"/>
      <c r="E69" s="144"/>
      <c r="F69" s="87"/>
      <c r="G69" s="80"/>
      <c r="H69" s="80"/>
      <c r="I69" s="80"/>
    </row>
    <row r="70" spans="2:9" ht="12.75">
      <c r="B70" s="78"/>
      <c r="C70" s="157" t="s">
        <v>28</v>
      </c>
      <c r="D70" s="158"/>
      <c r="E70" s="159"/>
      <c r="F70" s="87"/>
      <c r="G70" s="78"/>
      <c r="H70" s="78"/>
      <c r="I70" s="78"/>
    </row>
    <row r="71" spans="2:9" ht="12.75">
      <c r="B71" s="78"/>
      <c r="C71" s="157" t="s">
        <v>29</v>
      </c>
      <c r="D71" s="158"/>
      <c r="E71" s="159"/>
      <c r="F71" s="87"/>
      <c r="G71" s="78"/>
      <c r="H71" s="78"/>
      <c r="I71" s="78"/>
    </row>
    <row r="72" spans="2:9" ht="12.75">
      <c r="B72" s="78"/>
      <c r="C72" s="157"/>
      <c r="D72" s="158"/>
      <c r="E72" s="159"/>
      <c r="F72" s="87"/>
      <c r="G72" s="78"/>
      <c r="H72" s="78"/>
      <c r="I72" s="78"/>
    </row>
    <row r="73" spans="2:9" ht="12.75">
      <c r="B73" s="78"/>
      <c r="C73" s="176" t="s">
        <v>51</v>
      </c>
      <c r="D73" s="177"/>
      <c r="E73" s="177"/>
      <c r="F73" s="16">
        <f>SUM(F61:F72)</f>
        <v>0</v>
      </c>
      <c r="G73" s="86">
        <f>SUM(G61:G72)</f>
        <v>0</v>
      </c>
      <c r="H73" s="86">
        <f>SUM(H61:H72)</f>
        <v>0</v>
      </c>
      <c r="I73" s="86">
        <f>SUM(I61:I72)</f>
        <v>0</v>
      </c>
    </row>
    <row r="74" spans="2:9" ht="12.75">
      <c r="B74" s="88"/>
      <c r="C74" s="89"/>
      <c r="D74" s="89"/>
      <c r="E74" s="89"/>
      <c r="F74" s="95"/>
      <c r="G74" s="96"/>
      <c r="H74" s="96"/>
      <c r="I74" s="96"/>
    </row>
    <row r="75" spans="2:9" ht="26.25" customHeight="1">
      <c r="B75" s="74" t="s">
        <v>303</v>
      </c>
      <c r="C75" s="121" t="s">
        <v>52</v>
      </c>
      <c r="D75" s="121"/>
      <c r="E75" s="178" t="s">
        <v>53</v>
      </c>
      <c r="F75" s="178"/>
      <c r="G75" s="97" t="s">
        <v>54</v>
      </c>
      <c r="H75" s="175" t="s">
        <v>305</v>
      </c>
      <c r="I75" s="175"/>
    </row>
    <row r="76" spans="2:9" ht="12.75">
      <c r="B76" s="74" t="s">
        <v>501</v>
      </c>
      <c r="E76" s="130"/>
      <c r="F76" s="130"/>
      <c r="G76" s="74"/>
      <c r="H76" s="98"/>
      <c r="I76" s="33"/>
    </row>
    <row r="77" spans="3:7" ht="12.75">
      <c r="C77" s="44"/>
      <c r="E77" s="74"/>
      <c r="F77" s="74"/>
      <c r="G77" s="74"/>
    </row>
    <row r="78" spans="2:9" ht="12.75">
      <c r="B78" s="74"/>
      <c r="C78" s="74"/>
      <c r="D78" s="74"/>
      <c r="G78" s="74"/>
      <c r="H78" s="74"/>
      <c r="I78" s="74"/>
    </row>
    <row r="79" spans="2:3" ht="12.75">
      <c r="B79" s="74"/>
      <c r="C79" s="74"/>
    </row>
    <row r="80" ht="12.75">
      <c r="B80" s="74"/>
    </row>
  </sheetData>
  <sheetProtection/>
  <mergeCells count="63">
    <mergeCell ref="C63:E63"/>
    <mergeCell ref="E76:F76"/>
    <mergeCell ref="C73:E73"/>
    <mergeCell ref="C75:D75"/>
    <mergeCell ref="E75:F75"/>
    <mergeCell ref="C65:E65"/>
    <mergeCell ref="C66:E66"/>
    <mergeCell ref="C67:E67"/>
    <mergeCell ref="C68:E68"/>
    <mergeCell ref="C56:E56"/>
    <mergeCell ref="C57:E57"/>
    <mergeCell ref="C58:E58"/>
    <mergeCell ref="H75:I75"/>
    <mergeCell ref="C69:E69"/>
    <mergeCell ref="C70:E70"/>
    <mergeCell ref="C71:E71"/>
    <mergeCell ref="C72:E72"/>
    <mergeCell ref="C64:E64"/>
    <mergeCell ref="C62:E62"/>
    <mergeCell ref="C59:E59"/>
    <mergeCell ref="C60:E60"/>
    <mergeCell ref="C61:E61"/>
    <mergeCell ref="C46:E46"/>
    <mergeCell ref="C47:E47"/>
    <mergeCell ref="C48:E48"/>
    <mergeCell ref="C49:E49"/>
    <mergeCell ref="C50:E50"/>
    <mergeCell ref="C51:E51"/>
    <mergeCell ref="B55:I55"/>
    <mergeCell ref="C42:E42"/>
    <mergeCell ref="C43:E43"/>
    <mergeCell ref="C44:E44"/>
    <mergeCell ref="C45:E45"/>
    <mergeCell ref="C38:E38"/>
    <mergeCell ref="C39:E39"/>
    <mergeCell ref="C40:E40"/>
    <mergeCell ref="C41:E41"/>
    <mergeCell ref="C34:E34"/>
    <mergeCell ref="C35:E35"/>
    <mergeCell ref="C36:E36"/>
    <mergeCell ref="C37:E37"/>
    <mergeCell ref="C30:E30"/>
    <mergeCell ref="C31:E31"/>
    <mergeCell ref="C32:E32"/>
    <mergeCell ref="C33:E33"/>
    <mergeCell ref="C26:E26"/>
    <mergeCell ref="C27:E27"/>
    <mergeCell ref="C28:E28"/>
    <mergeCell ref="C29:E29"/>
    <mergeCell ref="C20:E20"/>
    <mergeCell ref="C23:E23"/>
    <mergeCell ref="C24:E24"/>
    <mergeCell ref="C25:E25"/>
    <mergeCell ref="C21:E21"/>
    <mergeCell ref="C22:E22"/>
    <mergeCell ref="C16:E16"/>
    <mergeCell ref="C17:E17"/>
    <mergeCell ref="C18:E18"/>
    <mergeCell ref="C19:E19"/>
    <mergeCell ref="B10:I10"/>
    <mergeCell ref="B11:I11"/>
    <mergeCell ref="C14:E14"/>
    <mergeCell ref="C15:E15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28">
      <selection activeCell="G52" sqref="G52"/>
    </sheetView>
  </sheetViews>
  <sheetFormatPr defaultColWidth="9.140625" defaultRowHeight="12.75"/>
  <cols>
    <col min="1" max="1" width="1.8515625" style="0" customWidth="1"/>
    <col min="3" max="3" width="20.8515625" style="0" customWidth="1"/>
    <col min="4" max="4" width="8.57421875" style="0" customWidth="1"/>
    <col min="5" max="5" width="10.57421875" style="0" customWidth="1"/>
    <col min="6" max="6" width="11.00390625" style="0" customWidth="1"/>
    <col min="7" max="7" width="12.421875" style="0" customWidth="1"/>
    <col min="8" max="8" width="20.7109375" style="0" customWidth="1"/>
  </cols>
  <sheetData>
    <row r="1" spans="2:8" ht="12.75">
      <c r="B1" s="10" t="s">
        <v>223</v>
      </c>
      <c r="C1" s="10"/>
      <c r="G1" s="10"/>
      <c r="H1" s="10"/>
    </row>
    <row r="2" spans="2:8" ht="12.75">
      <c r="B2" s="10" t="s">
        <v>224</v>
      </c>
      <c r="C2" s="10"/>
      <c r="G2" s="10"/>
      <c r="H2" s="10"/>
    </row>
    <row r="3" spans="2:3" ht="12.75">
      <c r="B3" s="10" t="s">
        <v>225</v>
      </c>
      <c r="C3" s="10"/>
    </row>
    <row r="4" spans="2:3" ht="12.75">
      <c r="B4" s="10" t="s">
        <v>226</v>
      </c>
      <c r="C4" s="10"/>
    </row>
    <row r="5" spans="2:9" ht="12.75">
      <c r="B5" s="10" t="s">
        <v>227</v>
      </c>
      <c r="C5" s="10"/>
      <c r="I5" s="10"/>
    </row>
    <row r="6" spans="2:3" ht="12.75">
      <c r="B6" s="10" t="s">
        <v>228</v>
      </c>
      <c r="C6" s="10"/>
    </row>
    <row r="8" spans="2:7" ht="12.75">
      <c r="B8" s="179" t="s">
        <v>55</v>
      </c>
      <c r="C8" s="179"/>
      <c r="D8" s="179"/>
      <c r="E8" s="179"/>
      <c r="F8" s="179"/>
      <c r="G8" s="179"/>
    </row>
    <row r="9" spans="2:7" ht="12.75">
      <c r="B9" s="140" t="s">
        <v>496</v>
      </c>
      <c r="C9" s="140"/>
      <c r="D9" s="140"/>
      <c r="E9" s="140"/>
      <c r="F9" s="140"/>
      <c r="G9" s="140"/>
    </row>
    <row r="11" spans="2:5" ht="12.75">
      <c r="B11" s="75" t="s">
        <v>56</v>
      </c>
      <c r="E11" s="99"/>
    </row>
    <row r="12" spans="2:7" ht="45">
      <c r="B12" s="11" t="s">
        <v>57</v>
      </c>
      <c r="C12" s="11" t="s">
        <v>58</v>
      </c>
      <c r="D12" s="11" t="s">
        <v>59</v>
      </c>
      <c r="E12" s="11" t="s">
        <v>60</v>
      </c>
      <c r="F12" s="11" t="s">
        <v>61</v>
      </c>
      <c r="G12" s="11" t="s">
        <v>62</v>
      </c>
    </row>
    <row r="13" spans="2:7" ht="12.75">
      <c r="B13" s="100">
        <v>1</v>
      </c>
      <c r="C13" s="100">
        <v>2</v>
      </c>
      <c r="D13" s="100">
        <v>3</v>
      </c>
      <c r="E13" s="100">
        <v>4</v>
      </c>
      <c r="F13" s="100">
        <v>5</v>
      </c>
      <c r="G13" s="100">
        <v>6</v>
      </c>
    </row>
    <row r="14" spans="2:7" ht="12.75">
      <c r="B14" s="100">
        <v>1</v>
      </c>
      <c r="C14" s="19"/>
      <c r="D14" s="19"/>
      <c r="E14" s="19"/>
      <c r="F14" s="19"/>
      <c r="G14" s="19"/>
    </row>
    <row r="15" spans="2:7" ht="12.75">
      <c r="B15" s="100">
        <v>2</v>
      </c>
      <c r="C15" s="19"/>
      <c r="D15" s="19"/>
      <c r="E15" s="19"/>
      <c r="F15" s="19"/>
      <c r="G15" s="19"/>
    </row>
    <row r="16" spans="2:7" ht="12.75">
      <c r="B16" s="100">
        <v>3</v>
      </c>
      <c r="C16" s="19"/>
      <c r="D16" s="19"/>
      <c r="E16" s="19"/>
      <c r="F16" s="19"/>
      <c r="G16" s="19"/>
    </row>
    <row r="17" spans="2:7" ht="12.75">
      <c r="B17" s="19"/>
      <c r="C17" s="19" t="s">
        <v>63</v>
      </c>
      <c r="D17" s="19"/>
      <c r="E17" s="19"/>
      <c r="F17" s="19"/>
      <c r="G17" s="19"/>
    </row>
    <row r="18" spans="2:7" ht="12.75">
      <c r="B18" s="41"/>
      <c r="C18" s="41"/>
      <c r="D18" s="41"/>
      <c r="E18" s="41"/>
      <c r="F18" s="41"/>
      <c r="G18" s="41"/>
    </row>
    <row r="19" spans="2:7" ht="12.75">
      <c r="B19" s="75" t="s">
        <v>64</v>
      </c>
      <c r="C19" s="74"/>
      <c r="E19" s="180" t="s">
        <v>65</v>
      </c>
      <c r="F19" s="180"/>
      <c r="G19" s="180"/>
    </row>
    <row r="20" spans="2:7" ht="12.75">
      <c r="B20" s="181" t="s">
        <v>66</v>
      </c>
      <c r="C20" s="182"/>
      <c r="D20" s="182"/>
      <c r="E20" s="182"/>
      <c r="F20" s="182"/>
      <c r="G20" s="183"/>
    </row>
    <row r="21" spans="2:7" ht="22.5">
      <c r="B21" s="11" t="s">
        <v>57</v>
      </c>
      <c r="C21" s="11" t="s">
        <v>58</v>
      </c>
      <c r="D21" s="184" t="s">
        <v>67</v>
      </c>
      <c r="E21" s="185"/>
      <c r="F21" s="11" t="s">
        <v>510</v>
      </c>
      <c r="G21" s="11" t="s">
        <v>68</v>
      </c>
    </row>
    <row r="22" spans="2:7" ht="12.75">
      <c r="B22" s="100">
        <v>1</v>
      </c>
      <c r="C22" s="100">
        <v>2</v>
      </c>
      <c r="D22" s="186">
        <v>3</v>
      </c>
      <c r="E22" s="187"/>
      <c r="F22" s="100">
        <v>4</v>
      </c>
      <c r="G22" s="100">
        <v>5</v>
      </c>
    </row>
    <row r="23" spans="2:7" ht="12.75">
      <c r="B23" s="100">
        <v>1</v>
      </c>
      <c r="C23" s="19"/>
      <c r="D23" s="186"/>
      <c r="E23" s="187"/>
      <c r="F23" s="19"/>
      <c r="G23" s="19"/>
    </row>
    <row r="24" spans="2:7" ht="12.75">
      <c r="B24" s="100">
        <v>2</v>
      </c>
      <c r="C24" s="19"/>
      <c r="D24" s="186"/>
      <c r="E24" s="187"/>
      <c r="F24" s="19"/>
      <c r="G24" s="19"/>
    </row>
    <row r="25" spans="2:7" ht="12.75">
      <c r="B25" s="100">
        <v>3</v>
      </c>
      <c r="C25" s="19"/>
      <c r="D25" s="186"/>
      <c r="E25" s="187"/>
      <c r="F25" s="19"/>
      <c r="G25" s="19"/>
    </row>
    <row r="26" spans="2:7" ht="12.75">
      <c r="B26" s="100">
        <v>4</v>
      </c>
      <c r="C26" s="19" t="s">
        <v>69</v>
      </c>
      <c r="D26" s="186"/>
      <c r="E26" s="187"/>
      <c r="F26" s="19"/>
      <c r="G26" s="19"/>
    </row>
    <row r="27" spans="2:7" ht="12.75">
      <c r="B27" s="181" t="s">
        <v>70</v>
      </c>
      <c r="C27" s="182"/>
      <c r="D27" s="182"/>
      <c r="E27" s="182"/>
      <c r="F27" s="182"/>
      <c r="G27" s="183"/>
    </row>
    <row r="28" spans="2:7" ht="22.5">
      <c r="B28" s="11" t="s">
        <v>57</v>
      </c>
      <c r="C28" s="11" t="s">
        <v>58</v>
      </c>
      <c r="D28" s="184" t="s">
        <v>71</v>
      </c>
      <c r="E28" s="185"/>
      <c r="F28" s="11" t="s">
        <v>72</v>
      </c>
      <c r="G28" s="11" t="s">
        <v>73</v>
      </c>
    </row>
    <row r="29" spans="2:7" ht="12.75">
      <c r="B29" s="100">
        <v>1</v>
      </c>
      <c r="C29" s="100">
        <v>2</v>
      </c>
      <c r="D29" s="186">
        <v>3</v>
      </c>
      <c r="E29" s="187"/>
      <c r="F29" s="100">
        <v>4</v>
      </c>
      <c r="G29" s="100">
        <v>5</v>
      </c>
    </row>
    <row r="30" spans="2:7" ht="12.75">
      <c r="B30" s="100">
        <v>1</v>
      </c>
      <c r="C30" s="19"/>
      <c r="D30" s="186"/>
      <c r="E30" s="187"/>
      <c r="F30" s="19"/>
      <c r="G30" s="19"/>
    </row>
    <row r="31" spans="2:7" ht="12.75">
      <c r="B31" s="100">
        <v>2</v>
      </c>
      <c r="C31" s="19"/>
      <c r="D31" s="186"/>
      <c r="E31" s="187"/>
      <c r="F31" s="19"/>
      <c r="G31" s="19"/>
    </row>
    <row r="32" spans="2:7" ht="12.75">
      <c r="B32" s="100">
        <v>3</v>
      </c>
      <c r="C32" s="19"/>
      <c r="D32" s="186"/>
      <c r="E32" s="187"/>
      <c r="F32" s="19"/>
      <c r="G32" s="19"/>
    </row>
    <row r="33" spans="2:7" ht="12.75">
      <c r="B33" s="100">
        <v>4</v>
      </c>
      <c r="C33" s="19" t="s">
        <v>74</v>
      </c>
      <c r="D33" s="186"/>
      <c r="E33" s="187"/>
      <c r="F33" s="19"/>
      <c r="G33" s="19"/>
    </row>
    <row r="34" spans="2:7" ht="12.75">
      <c r="B34" s="181" t="s">
        <v>75</v>
      </c>
      <c r="C34" s="183"/>
      <c r="D34" s="188"/>
      <c r="E34" s="189"/>
      <c r="F34" s="2"/>
      <c r="G34" s="2"/>
    </row>
    <row r="36" spans="2:7" ht="12.75">
      <c r="B36" s="75" t="s">
        <v>76</v>
      </c>
      <c r="E36" s="180" t="s">
        <v>487</v>
      </c>
      <c r="F36" s="180"/>
      <c r="G36" s="180"/>
    </row>
    <row r="37" spans="2:8" ht="12.75">
      <c r="B37" s="190" t="s">
        <v>77</v>
      </c>
      <c r="C37" s="191"/>
      <c r="D37" s="192"/>
      <c r="E37" s="193" t="s">
        <v>78</v>
      </c>
      <c r="F37" s="193"/>
      <c r="G37" s="193" t="s">
        <v>79</v>
      </c>
      <c r="H37" s="193"/>
    </row>
    <row r="38" spans="2:8" ht="12.75" customHeight="1">
      <c r="B38" s="194" t="s">
        <v>80</v>
      </c>
      <c r="C38" s="172"/>
      <c r="D38" s="173"/>
      <c r="E38" s="195">
        <v>30939.54</v>
      </c>
      <c r="F38" s="196"/>
      <c r="G38" s="194" t="s">
        <v>81</v>
      </c>
      <c r="H38" s="173"/>
    </row>
    <row r="39" spans="2:8" ht="12" customHeight="1">
      <c r="B39" s="197" t="s">
        <v>82</v>
      </c>
      <c r="C39" s="198"/>
      <c r="D39" s="199"/>
      <c r="E39" s="200">
        <f>1346.27+4547.41</f>
        <v>5893.68</v>
      </c>
      <c r="F39" s="200"/>
      <c r="G39" s="197" t="s">
        <v>482</v>
      </c>
      <c r="H39" s="199"/>
    </row>
    <row r="40" spans="2:8" ht="12" customHeight="1">
      <c r="B40" s="197" t="s">
        <v>83</v>
      </c>
      <c r="C40" s="198"/>
      <c r="D40" s="199"/>
      <c r="E40" s="201">
        <v>418.5</v>
      </c>
      <c r="F40" s="202"/>
      <c r="G40" s="197" t="s">
        <v>84</v>
      </c>
      <c r="H40" s="199"/>
    </row>
    <row r="41" spans="2:8" ht="12.75">
      <c r="B41" s="197" t="s">
        <v>85</v>
      </c>
      <c r="C41" s="198"/>
      <c r="D41" s="199"/>
      <c r="E41" s="200">
        <v>0</v>
      </c>
      <c r="F41" s="200"/>
      <c r="G41" s="197" t="s">
        <v>86</v>
      </c>
      <c r="H41" s="199"/>
    </row>
    <row r="42" spans="2:8" ht="12.75">
      <c r="B42" s="197" t="s">
        <v>87</v>
      </c>
      <c r="C42" s="198"/>
      <c r="D42" s="199"/>
      <c r="E42" s="201"/>
      <c r="F42" s="202"/>
      <c r="G42" s="197" t="s">
        <v>88</v>
      </c>
      <c r="H42" s="199"/>
    </row>
    <row r="43" spans="2:8" ht="12.75">
      <c r="B43" s="101" t="s">
        <v>89</v>
      </c>
      <c r="C43" s="102"/>
      <c r="D43" s="103"/>
      <c r="E43" s="201"/>
      <c r="F43" s="202"/>
      <c r="G43" s="197" t="s">
        <v>90</v>
      </c>
      <c r="H43" s="199"/>
    </row>
    <row r="44" spans="2:8" ht="12.75">
      <c r="B44" s="197" t="s">
        <v>91</v>
      </c>
      <c r="C44" s="198"/>
      <c r="D44" s="199"/>
      <c r="E44" s="200">
        <f>E39+E40+E41+E43+E38</f>
        <v>37251.72</v>
      </c>
      <c r="F44" s="200"/>
      <c r="G44" s="204"/>
      <c r="H44" s="204"/>
    </row>
    <row r="45" spans="2:8" ht="12.75">
      <c r="B45" s="188"/>
      <c r="C45" s="205"/>
      <c r="D45" s="189"/>
      <c r="E45" s="206"/>
      <c r="F45" s="206"/>
      <c r="G45" s="207"/>
      <c r="H45" s="208"/>
    </row>
    <row r="46" spans="7:8" ht="12.75">
      <c r="G46" s="61" t="s">
        <v>512</v>
      </c>
      <c r="H46" s="61"/>
    </row>
    <row r="47" spans="6:8" ht="12.75">
      <c r="F47" s="10"/>
      <c r="G47" s="61" t="s">
        <v>511</v>
      </c>
      <c r="H47" s="61"/>
    </row>
    <row r="48" spans="2:8" ht="12.75">
      <c r="B48" s="10" t="s">
        <v>303</v>
      </c>
      <c r="D48" s="203" t="s">
        <v>92</v>
      </c>
      <c r="E48" s="203"/>
      <c r="F48" s="104"/>
      <c r="G48" s="105"/>
      <c r="H48" s="105"/>
    </row>
    <row r="49" spans="2:8" ht="12.75">
      <c r="B49" s="10" t="s">
        <v>494</v>
      </c>
      <c r="C49" s="10"/>
      <c r="D49" s="106"/>
      <c r="E49" s="106"/>
      <c r="F49" s="106"/>
      <c r="G49" s="106"/>
      <c r="H49" s="106"/>
    </row>
    <row r="50" spans="3:4" ht="12.75">
      <c r="C50" s="10"/>
      <c r="D50" s="107" t="s">
        <v>93</v>
      </c>
    </row>
    <row r="51" spans="2:3" ht="12.75">
      <c r="B51" s="10"/>
      <c r="C51" s="10"/>
    </row>
  </sheetData>
  <sheetProtection/>
  <mergeCells count="47">
    <mergeCell ref="D48:E48"/>
    <mergeCell ref="E43:F43"/>
    <mergeCell ref="G43:H43"/>
    <mergeCell ref="B44:D44"/>
    <mergeCell ref="E44:F44"/>
    <mergeCell ref="G44:H44"/>
    <mergeCell ref="B45:D45"/>
    <mergeCell ref="E45:F45"/>
    <mergeCell ref="G45:H45"/>
    <mergeCell ref="B41:D41"/>
    <mergeCell ref="E41:F41"/>
    <mergeCell ref="G41:H41"/>
    <mergeCell ref="B42:D42"/>
    <mergeCell ref="E42:F42"/>
    <mergeCell ref="G42:H42"/>
    <mergeCell ref="B39:D39"/>
    <mergeCell ref="E39:F39"/>
    <mergeCell ref="G39:H39"/>
    <mergeCell ref="B40:D40"/>
    <mergeCell ref="E40:F40"/>
    <mergeCell ref="G40:H40"/>
    <mergeCell ref="B37:D37"/>
    <mergeCell ref="E37:F37"/>
    <mergeCell ref="G37:H37"/>
    <mergeCell ref="B38:D38"/>
    <mergeCell ref="E38:F38"/>
    <mergeCell ref="G38:H38"/>
    <mergeCell ref="D25:E25"/>
    <mergeCell ref="D26:E26"/>
    <mergeCell ref="D33:E33"/>
    <mergeCell ref="B34:C34"/>
    <mergeCell ref="D34:E34"/>
    <mergeCell ref="E36:G36"/>
    <mergeCell ref="D29:E29"/>
    <mergeCell ref="D30:E30"/>
    <mergeCell ref="D31:E31"/>
    <mergeCell ref="D32:E32"/>
    <mergeCell ref="B8:G8"/>
    <mergeCell ref="B9:G9"/>
    <mergeCell ref="E19:G19"/>
    <mergeCell ref="B20:G20"/>
    <mergeCell ref="B27:G27"/>
    <mergeCell ref="D28:E28"/>
    <mergeCell ref="D21:E21"/>
    <mergeCell ref="D22:E22"/>
    <mergeCell ref="D23:E23"/>
    <mergeCell ref="D24:E24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2022-12-06T08:36:33Z</cp:lastPrinted>
  <dcterms:created xsi:type="dcterms:W3CDTF">2022-03-10T23:20:19Z</dcterms:created>
  <dcterms:modified xsi:type="dcterms:W3CDTF">2022-12-06T08:42:43Z</dcterms:modified>
  <cp:category/>
  <cp:version/>
  <cp:contentType/>
  <cp:contentStatus/>
</cp:coreProperties>
</file>